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210" windowHeight="84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" i="1"/>
  <c r="B25"/>
  <c r="B24"/>
  <c r="D20"/>
  <c r="E1"/>
  <c r="B20"/>
  <c r="D9"/>
  <c r="D6"/>
  <c r="B5"/>
  <c r="C3"/>
  <c r="D25"/>
  <c r="D10" l="1"/>
  <c r="B9"/>
  <c r="G4"/>
  <c r="D7"/>
  <c r="D8"/>
  <c r="E2" l="1"/>
  <c r="E5" s="1"/>
  <c r="D21" l="1"/>
  <c r="D12"/>
  <c r="D14" s="1"/>
  <c r="D17" s="1"/>
  <c r="B23" l="1"/>
  <c r="D23" s="1"/>
  <c r="B22"/>
  <c r="D22" s="1"/>
  <c r="D19"/>
  <c r="D24" l="1"/>
  <c r="B26"/>
  <c r="D26" s="1"/>
  <c r="D29" s="1"/>
</calcChain>
</file>

<file path=xl/sharedStrings.xml><?xml version="1.0" encoding="utf-8"?>
<sst xmlns="http://schemas.openxmlformats.org/spreadsheetml/2006/main" count="31" uniqueCount="29">
  <si>
    <t>desired net</t>
  </si>
  <si>
    <t>Fed tax</t>
  </si>
  <si>
    <t>SS</t>
  </si>
  <si>
    <t>M/C</t>
  </si>
  <si>
    <t>State</t>
  </si>
  <si>
    <t>Total</t>
  </si>
  <si>
    <t>100% - total (line 11)</t>
  </si>
  <si>
    <t>Gross Pay is</t>
  </si>
  <si>
    <t>Gross</t>
  </si>
  <si>
    <t xml:space="preserve">   SS taxable </t>
  </si>
  <si>
    <t xml:space="preserve">    M/C taxable</t>
  </si>
  <si>
    <t>Net</t>
  </si>
  <si>
    <t>Scenario</t>
  </si>
  <si>
    <t>401K</t>
  </si>
  <si>
    <t>After tax deduction</t>
  </si>
  <si>
    <t>state</t>
  </si>
  <si>
    <t>2013 Additional M/C</t>
  </si>
  <si>
    <t>YTD M/C</t>
  </si>
  <si>
    <t>remaining</t>
  </si>
  <si>
    <t>Additional M/C</t>
  </si>
  <si>
    <t xml:space="preserve">    Additional M/C</t>
  </si>
  <si>
    <t>FIT at 25%</t>
  </si>
  <si>
    <t xml:space="preserve">    FIT @25%</t>
  </si>
  <si>
    <t xml:space="preserve">    FIT @39.6%</t>
  </si>
  <si>
    <t>AT Ded</t>
  </si>
  <si>
    <t>taxable</t>
  </si>
  <si>
    <t xml:space="preserve">    401K</t>
  </si>
  <si>
    <t xml:space="preserve">   After tax Ded</t>
  </si>
  <si>
    <t xml:space="preserve">   SIT taxable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</si>
</sst>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.00"/>
    <numFmt numFmtId="165" formatCode="0.000%"/>
  </numFmts>
  <fonts count="3">
    <font>
      <sz val="10"/>
      <name val="Arial"/>
    </font>
    <font>
      <sz val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4" fontId="2" fillId="2" borderId="0" xfId="0" applyNumberFormat="1" applyFont="1" applyFill="1"/>
    <xf numFmtId="164" fontId="2" fillId="0" borderId="0" xfId="0" applyNumberFormat="1" applyFont="1" applyFill="1"/>
    <xf numFmtId="0" fontId="2" fillId="3" borderId="0" xfId="0" applyFont="1" applyFill="1"/>
    <xf numFmtId="164" fontId="2" fillId="0" borderId="0" xfId="0" applyNumberFormat="1" applyFont="1"/>
    <xf numFmtId="164" fontId="2" fillId="0" borderId="0" xfId="0" applyNumberFormat="1" applyFont="1" applyBorder="1"/>
    <xf numFmtId="8" fontId="2" fillId="3" borderId="0" xfId="0" applyNumberFormat="1" applyFont="1" applyFill="1"/>
    <xf numFmtId="8" fontId="2" fillId="0" borderId="1" xfId="0" applyNumberFormat="1" applyFont="1" applyBorder="1"/>
    <xf numFmtId="10" fontId="2" fillId="2" borderId="0" xfId="0" applyNumberFormat="1" applyFont="1" applyFill="1"/>
    <xf numFmtId="10" fontId="2" fillId="0" borderId="0" xfId="0" applyNumberFormat="1" applyFont="1"/>
    <xf numFmtId="164" fontId="2" fillId="3" borderId="0" xfId="0" applyNumberFormat="1" applyFont="1" applyFill="1" applyAlignment="1">
      <alignment horizontal="left"/>
    </xf>
    <xf numFmtId="10" fontId="2" fillId="3" borderId="0" xfId="0" applyNumberFormat="1" applyFont="1" applyFill="1" applyAlignment="1">
      <alignment horizontal="left"/>
    </xf>
    <xf numFmtId="165" fontId="2" fillId="0" borderId="0" xfId="0" applyNumberFormat="1" applyFont="1"/>
    <xf numFmtId="0" fontId="2" fillId="0" borderId="0" xfId="0" applyFont="1" applyFill="1"/>
    <xf numFmtId="10" fontId="2" fillId="0" borderId="0" xfId="0" applyNumberFormat="1" applyFont="1" applyFill="1"/>
    <xf numFmtId="4" fontId="2" fillId="0" borderId="0" xfId="0" applyNumberFormat="1" applyFont="1"/>
    <xf numFmtId="2" fontId="2" fillId="0" borderId="0" xfId="0" applyNumberFormat="1" applyFont="1"/>
    <xf numFmtId="10" fontId="2" fillId="4" borderId="0" xfId="0" applyNumberFormat="1" applyFont="1" applyFill="1"/>
    <xf numFmtId="164" fontId="2" fillId="3" borderId="2" xfId="0" applyNumberFormat="1" applyFont="1" applyFill="1" applyBorder="1"/>
    <xf numFmtId="8" fontId="2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zoomScale="140" workbookViewId="0">
      <selection activeCell="H16" sqref="H16"/>
    </sheetView>
  </sheetViews>
  <sheetFormatPr defaultRowHeight="15"/>
  <cols>
    <col min="1" max="1" width="21.85546875" style="1" bestFit="1" customWidth="1"/>
    <col min="2" max="2" width="12.7109375" style="1" bestFit="1" customWidth="1"/>
    <col min="3" max="3" width="11.42578125" style="1" bestFit="1" customWidth="1"/>
    <col min="4" max="4" width="14" style="1" bestFit="1" customWidth="1"/>
    <col min="5" max="5" width="12.7109375" style="1" customWidth="1"/>
    <col min="6" max="6" width="2.5703125" style="1" customWidth="1"/>
    <col min="7" max="7" width="16.5703125" style="1" bestFit="1" customWidth="1"/>
    <col min="8" max="16384" width="9.140625" style="1"/>
  </cols>
  <sheetData>
    <row r="1" spans="1:9">
      <c r="A1" s="1" t="s">
        <v>0</v>
      </c>
      <c r="E1" s="2">
        <f>G6</f>
        <v>55000</v>
      </c>
      <c r="F1" s="3"/>
      <c r="G1" s="4" t="s">
        <v>12</v>
      </c>
      <c r="H1" s="4"/>
      <c r="I1" s="4"/>
    </row>
    <row r="2" spans="1:9">
      <c r="A2" s="1" t="s">
        <v>21</v>
      </c>
      <c r="C2" s="5">
        <f>G4*25%</f>
        <v>2500</v>
      </c>
      <c r="E2" s="6">
        <f>C2</f>
        <v>2500</v>
      </c>
      <c r="F2" s="6"/>
      <c r="G2" s="20">
        <v>1000000</v>
      </c>
      <c r="H2" s="4" t="s">
        <v>16</v>
      </c>
      <c r="I2" s="4"/>
    </row>
    <row r="3" spans="1:9" ht="15.75" thickBot="1">
      <c r="A3" s="14" t="s">
        <v>24</v>
      </c>
      <c r="B3" s="14"/>
      <c r="C3" s="3">
        <f>G8</f>
        <v>75</v>
      </c>
      <c r="E3" s="5">
        <v>50</v>
      </c>
      <c r="G3" s="19">
        <v>990000</v>
      </c>
      <c r="H3" s="4" t="s">
        <v>17</v>
      </c>
      <c r="I3" s="4"/>
    </row>
    <row r="4" spans="1:9" ht="15.75" thickBot="1">
      <c r="A4" s="14"/>
      <c r="B4" s="14"/>
      <c r="C4" s="3"/>
      <c r="E4" s="8"/>
      <c r="G4" s="7">
        <f>G2-G3</f>
        <v>10000</v>
      </c>
      <c r="H4" s="4" t="s">
        <v>18</v>
      </c>
      <c r="I4" s="4"/>
    </row>
    <row r="5" spans="1:9">
      <c r="A5" s="14" t="s">
        <v>13</v>
      </c>
      <c r="B5" s="15">
        <f>G7</f>
        <v>7.0000000000000007E-2</v>
      </c>
      <c r="C5" s="15">
        <v>0.93</v>
      </c>
      <c r="E5" s="5">
        <f>E1+E2+E3+E4</f>
        <v>57550</v>
      </c>
      <c r="G5" s="4"/>
      <c r="H5" s="4"/>
      <c r="I5" s="4"/>
    </row>
    <row r="6" spans="1:9">
      <c r="A6" s="1" t="s">
        <v>1</v>
      </c>
      <c r="B6" s="18">
        <v>0.39600000000000002</v>
      </c>
      <c r="C6" s="10"/>
      <c r="D6" s="10">
        <f>B6*C5</f>
        <v>0.36828000000000005</v>
      </c>
      <c r="E6" s="5"/>
      <c r="G6" s="11">
        <v>55000</v>
      </c>
      <c r="H6" s="4" t="s">
        <v>11</v>
      </c>
      <c r="I6" s="4"/>
    </row>
    <row r="7" spans="1:9">
      <c r="A7" s="1" t="s">
        <v>2</v>
      </c>
      <c r="B7" s="9">
        <v>0</v>
      </c>
      <c r="C7" s="10"/>
      <c r="D7" s="10">
        <f>B7</f>
        <v>0</v>
      </c>
      <c r="G7" s="12">
        <v>7.0000000000000007E-2</v>
      </c>
      <c r="H7" s="4" t="s">
        <v>13</v>
      </c>
      <c r="I7" s="4"/>
    </row>
    <row r="8" spans="1:9">
      <c r="A8" s="1" t="s">
        <v>3</v>
      </c>
      <c r="B8" s="9">
        <v>1.4500000000000001E-2</v>
      </c>
      <c r="C8" s="10"/>
      <c r="D8" s="10">
        <f>B8</f>
        <v>1.4500000000000001E-2</v>
      </c>
      <c r="G8" s="11">
        <v>75</v>
      </c>
      <c r="H8" s="4" t="s">
        <v>14</v>
      </c>
      <c r="I8" s="4"/>
    </row>
    <row r="9" spans="1:9">
      <c r="A9" s="1" t="s">
        <v>4</v>
      </c>
      <c r="B9" s="9">
        <f>G10</f>
        <v>6.6000000000000003E-2</v>
      </c>
      <c r="C9" s="10"/>
      <c r="D9" s="10">
        <f>B9*C5</f>
        <v>6.1380000000000004E-2</v>
      </c>
      <c r="G9" s="11"/>
      <c r="H9" s="4"/>
      <c r="I9" s="4"/>
    </row>
    <row r="10" spans="1:9">
      <c r="A10" s="1" t="s">
        <v>19</v>
      </c>
      <c r="B10" s="9">
        <v>8.9999999999999993E-3</v>
      </c>
      <c r="D10" s="10">
        <f>B10</f>
        <v>8.9999999999999993E-3</v>
      </c>
      <c r="G10" s="12">
        <v>6.6000000000000003E-2</v>
      </c>
      <c r="H10" s="4" t="s">
        <v>15</v>
      </c>
      <c r="I10" s="4"/>
    </row>
    <row r="12" spans="1:9">
      <c r="A12" s="1" t="s">
        <v>5</v>
      </c>
      <c r="D12" s="10">
        <f>SUM(D6:D10)</f>
        <v>0.45316000000000006</v>
      </c>
    </row>
    <row r="14" spans="1:9">
      <c r="A14" s="1" t="s">
        <v>6</v>
      </c>
      <c r="D14" s="10">
        <f>100%-D12</f>
        <v>0.54683999999999999</v>
      </c>
    </row>
    <row r="15" spans="1:9">
      <c r="D15" s="13"/>
    </row>
    <row r="16" spans="1:9">
      <c r="D16" s="13"/>
    </row>
    <row r="17" spans="1:4">
      <c r="A17" s="1" t="s">
        <v>7</v>
      </c>
      <c r="D17" s="5">
        <f>E5/D14</f>
        <v>105241.02113963866</v>
      </c>
    </row>
    <row r="19" spans="1:4">
      <c r="A19" s="1" t="s">
        <v>8</v>
      </c>
      <c r="B19" s="1" t="s">
        <v>25</v>
      </c>
      <c r="D19" s="16">
        <f>D17</f>
        <v>105241.02113963866</v>
      </c>
    </row>
    <row r="20" spans="1:4">
      <c r="A20" s="1" t="s">
        <v>26</v>
      </c>
      <c r="B20" s="10">
        <f>G7</f>
        <v>7.0000000000000007E-2</v>
      </c>
      <c r="D20" s="16">
        <f>D19*G7</f>
        <v>7366.871479774707</v>
      </c>
    </row>
    <row r="21" spans="1:4">
      <c r="A21" s="1" t="s">
        <v>9</v>
      </c>
      <c r="B21" s="16">
        <v>0</v>
      </c>
      <c r="D21" s="16">
        <f>B21*6.2%</f>
        <v>0</v>
      </c>
    </row>
    <row r="22" spans="1:4">
      <c r="A22" s="1" t="s">
        <v>10</v>
      </c>
      <c r="B22" s="16">
        <f>D17</f>
        <v>105241.02113963866</v>
      </c>
      <c r="D22" s="16">
        <f>B22*B8</f>
        <v>1525.9948065247606</v>
      </c>
    </row>
    <row r="23" spans="1:4">
      <c r="A23" s="1" t="s">
        <v>20</v>
      </c>
      <c r="B23" s="16">
        <f>D17</f>
        <v>105241.02113963866</v>
      </c>
      <c r="D23" s="16">
        <f>B23*B10</f>
        <v>947.16919025674781</v>
      </c>
    </row>
    <row r="24" spans="1:4">
      <c r="A24" s="1" t="s">
        <v>23</v>
      </c>
      <c r="B24" s="16">
        <f>D19-D20</f>
        <v>97874.14965986395</v>
      </c>
      <c r="D24" s="16">
        <f>B24*B6</f>
        <v>38758.163265306124</v>
      </c>
    </row>
    <row r="25" spans="1:4">
      <c r="A25" s="1" t="s">
        <v>22</v>
      </c>
      <c r="B25" s="16">
        <f>G4</f>
        <v>10000</v>
      </c>
      <c r="D25" s="16">
        <f>B25*25%</f>
        <v>2500</v>
      </c>
    </row>
    <row r="26" spans="1:4">
      <c r="A26" s="1" t="s">
        <v>28</v>
      </c>
      <c r="B26" s="16">
        <f>D19-D20</f>
        <v>97874.14965986395</v>
      </c>
      <c r="D26" s="16">
        <f>B26*B9</f>
        <v>6459.6938775510207</v>
      </c>
    </row>
    <row r="27" spans="1:4">
      <c r="A27" s="1" t="s">
        <v>27</v>
      </c>
      <c r="D27" s="17">
        <v>50</v>
      </c>
    </row>
    <row r="28" spans="1:4">
      <c r="D28" s="17"/>
    </row>
    <row r="29" spans="1:4">
      <c r="A29" s="1" t="s">
        <v>11</v>
      </c>
      <c r="D29" s="5">
        <f>D17-D21-D22-D23-D24-D25-D26-D27</f>
        <v>55000</v>
      </c>
    </row>
  </sheetData>
  <phoneticPr fontId="1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Amgen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Aslanian</dc:creator>
  <cp:lastModifiedBy>sonia</cp:lastModifiedBy>
  <cp:lastPrinted>2013-06-22T06:04:16Z</cp:lastPrinted>
  <dcterms:created xsi:type="dcterms:W3CDTF">2007-06-14T01:01:39Z</dcterms:created>
  <dcterms:modified xsi:type="dcterms:W3CDTF">2013-07-07T22:24:35Z</dcterms:modified>
</cp:coreProperties>
</file>