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408"/>
  </bookViews>
  <sheets>
    <sheet name="Pay Period Check" sheetId="1" r:id="rId1"/>
    <sheet name="Journal Transactions" sheetId="2" r:id="rId2"/>
    <sheet name="Blank JV" sheetId="3" r:id="rId3"/>
    <sheet name="Sample Check" sheetId="4" r:id="rId4"/>
  </sheets>
  <calcPr calcId="171027" concurrentCalc="0"/>
</workbook>
</file>

<file path=xl/calcChain.xml><?xml version="1.0" encoding="utf-8"?>
<calcChain xmlns="http://schemas.openxmlformats.org/spreadsheetml/2006/main">
  <c r="B37" i="2" l="1"/>
  <c r="B30" i="2"/>
  <c r="E30" i="2"/>
  <c r="H22" i="2"/>
  <c r="I6" i="2"/>
  <c r="I9" i="1"/>
  <c r="I8" i="1"/>
  <c r="I13" i="1"/>
  <c r="C9" i="1"/>
  <c r="C13" i="1"/>
  <c r="I11" i="1"/>
  <c r="I10" i="1"/>
  <c r="I15" i="1"/>
  <c r="C15" i="1"/>
</calcChain>
</file>

<file path=xl/sharedStrings.xml><?xml version="1.0" encoding="utf-8"?>
<sst xmlns="http://schemas.openxmlformats.org/spreadsheetml/2006/main" count="308" uniqueCount="102">
  <si>
    <t>Salary</t>
  </si>
  <si>
    <t>Federal Tax</t>
  </si>
  <si>
    <t>State Tax</t>
  </si>
  <si>
    <t>Child Support</t>
  </si>
  <si>
    <t>Expense</t>
  </si>
  <si>
    <t>Liability</t>
  </si>
  <si>
    <t>DR</t>
  </si>
  <si>
    <t>CR</t>
  </si>
  <si>
    <t>Federal Tax Withheld</t>
  </si>
  <si>
    <t>State Tax Withheld</t>
  </si>
  <si>
    <t>401k Deduction</t>
  </si>
  <si>
    <t>Child Support Deduction</t>
  </si>
  <si>
    <t>Total ER Expenses</t>
  </si>
  <si>
    <t>Asset</t>
  </si>
  <si>
    <t>NET PAY</t>
  </si>
  <si>
    <t>401k Match Contrib</t>
  </si>
  <si>
    <t>SALARY/WAGES EXPENSE</t>
  </si>
  <si>
    <t>SALARY/WAGES PAYABLE</t>
  </si>
  <si>
    <t>FIT WITHHELD PAYABLE</t>
  </si>
  <si>
    <t>SIT WITHHELD PAYABLE</t>
  </si>
  <si>
    <t>CASH / PAYROLL BANK A/C</t>
  </si>
  <si>
    <t>EMPLOYER TAX EXPENSE</t>
  </si>
  <si>
    <t>U I PAYABLE</t>
  </si>
  <si>
    <t>HEALTH &amp; WELFARE PAYABLE</t>
  </si>
  <si>
    <t>401K RETIREMENT PAYABLE</t>
  </si>
  <si>
    <t>(Expense)</t>
  </si>
  <si>
    <t>(Asset)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</si>
  <si>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</si>
  <si>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</si>
  <si>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</si>
  <si>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</si>
  <si>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</si>
  <si>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</si>
  <si>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</si>
  <si>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</si>
  <si>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</si>
  <si>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</si>
  <si>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</si>
  <si>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</si>
  <si>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</si>
  <si>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BENEFITS EXPENSE</t>
  </si>
  <si>
    <t>401k RETIREMENT EXPENSE</t>
  </si>
  <si>
    <t>Taxes W/H</t>
  </si>
  <si>
    <t>Medical/Dental Deduction</t>
  </si>
  <si>
    <t>Social Security Tax Withheld*</t>
  </si>
  <si>
    <t>Medicare Tax Withheld*</t>
  </si>
  <si>
    <t>Medical/Dental Deduction*</t>
  </si>
  <si>
    <t>401k Deduction*</t>
  </si>
  <si>
    <t>ER Benefit Costs</t>
  </si>
  <si>
    <r>
      <t xml:space="preserve">FUI </t>
    </r>
    <r>
      <rPr>
        <sz val="11"/>
        <color theme="1"/>
        <rFont val="Calibri"/>
        <family val="2"/>
        <scheme val="minor"/>
      </rPr>
      <t xml:space="preserve"> (.6%)</t>
    </r>
  </si>
  <si>
    <r>
      <t xml:space="preserve">SUI </t>
    </r>
    <r>
      <rPr>
        <sz val="11"/>
        <color theme="1"/>
        <rFont val="Calibri"/>
        <family val="2"/>
        <scheme val="minor"/>
      </rPr>
      <t xml:space="preserve"> (3.4%)</t>
    </r>
  </si>
  <si>
    <r>
      <t xml:space="preserve">ER SS portion  </t>
    </r>
    <r>
      <rPr>
        <sz val="11"/>
        <color theme="1"/>
        <rFont val="Calibri"/>
        <family val="2"/>
        <scheme val="minor"/>
      </rPr>
      <t>(6.2%)</t>
    </r>
  </si>
  <si>
    <r>
      <t>ER Med portion (</t>
    </r>
    <r>
      <rPr>
        <sz val="11"/>
        <color theme="1"/>
        <rFont val="Calibri"/>
        <family val="2"/>
        <scheme val="minor"/>
      </rPr>
      <t xml:space="preserve"> 1.45%)</t>
    </r>
  </si>
  <si>
    <t>GARN/CHILD SUPP PAYABLE</t>
  </si>
  <si>
    <t>SS/MED W/H &amp; ER PAYABLE</t>
  </si>
  <si>
    <t>*Additional Company (ER) Expenses</t>
  </si>
  <si>
    <t>Ø</t>
  </si>
  <si>
    <t>*additional ER Company Expense</t>
  </si>
  <si>
    <t>Tax Deposit/ Vendor Payments</t>
  </si>
  <si>
    <t>ER Medicare portion</t>
  </si>
  <si>
    <t>ER Benefits Cost portion</t>
  </si>
  <si>
    <t>401k Retirement Match</t>
  </si>
  <si>
    <t>FUTA (FUI)</t>
  </si>
  <si>
    <t>SUTA (SUI)</t>
  </si>
  <si>
    <t>ER Soc Sec portion</t>
  </si>
  <si>
    <t>(Liability)</t>
  </si>
  <si>
    <t>941 Tax Deposit</t>
  </si>
  <si>
    <t>State Tax Deposit</t>
  </si>
  <si>
    <t>940 Tax Deposit</t>
  </si>
  <si>
    <t>Vendor Payment</t>
  </si>
  <si>
    <t>Court Payment</t>
  </si>
  <si>
    <t>Social Security Tax</t>
  </si>
  <si>
    <t>Medicare Tax</t>
  </si>
  <si>
    <t>PP Begin</t>
  </si>
  <si>
    <t>123 Main Street</t>
  </si>
  <si>
    <t>PP End</t>
  </si>
  <si>
    <t>Anywhere, CA 90009</t>
  </si>
  <si>
    <t>Check Date</t>
  </si>
  <si>
    <t>EARNINGS</t>
  </si>
  <si>
    <t xml:space="preserve">Net </t>
  </si>
  <si>
    <t>Group Term Life (GTL)</t>
  </si>
  <si>
    <t>TAXES</t>
  </si>
  <si>
    <t>DEDUCTIONS</t>
  </si>
  <si>
    <t>Federal Income Tax</t>
  </si>
  <si>
    <t>Medical/Dental</t>
  </si>
  <si>
    <t>401k Plan</t>
  </si>
  <si>
    <t>GTL Offset</t>
  </si>
  <si>
    <t>Additional Information</t>
  </si>
  <si>
    <t xml:space="preserve">401k EE contribution </t>
  </si>
  <si>
    <t>401k ER Match</t>
  </si>
  <si>
    <t>Polly Payroll</t>
  </si>
  <si>
    <t>SAMPLE CHECK</t>
  </si>
  <si>
    <t>ER Benefits Cost</t>
  </si>
  <si>
    <t>Deductions</t>
  </si>
  <si>
    <t>FUI/SUI</t>
  </si>
  <si>
    <t>ER Expense</t>
  </si>
  <si>
    <t>Pay Frequency:  Bi-Weekly</t>
  </si>
  <si>
    <t>Bi-Weekly Pay Period 5/22/2017 - 6/4/2017</t>
  </si>
  <si>
    <t>Check Date 6/9/2017</t>
  </si>
  <si>
    <r>
      <rPr>
        <b/>
        <sz val="11"/>
        <color rgb="FFC00000"/>
        <rFont val="Calibri"/>
        <family val="2"/>
        <scheme val="minor"/>
      </rPr>
      <t>Expenses</t>
    </r>
    <r>
      <rPr>
        <b/>
        <sz val="11"/>
        <color theme="1"/>
        <rFont val="Calibri"/>
        <family val="2"/>
        <scheme val="minor"/>
      </rPr>
      <t xml:space="preserve"> booked in month based on </t>
    </r>
    <r>
      <rPr>
        <b/>
        <sz val="11"/>
        <color rgb="FF0000FF"/>
        <rFont val="Calibri"/>
        <family val="2"/>
        <scheme val="minor"/>
      </rPr>
      <t>PERIOD END Date</t>
    </r>
  </si>
  <si>
    <r>
      <rPr>
        <b/>
        <sz val="11"/>
        <color rgb="FFC00000"/>
        <rFont val="Calibri"/>
        <family val="2"/>
        <scheme val="minor"/>
      </rPr>
      <t>Liabilities</t>
    </r>
    <r>
      <rPr>
        <b/>
        <sz val="11"/>
        <color theme="1"/>
        <rFont val="Calibri"/>
        <family val="2"/>
        <scheme val="minor"/>
      </rPr>
      <t xml:space="preserve"> booked in month based on </t>
    </r>
    <r>
      <rPr>
        <b/>
        <sz val="11"/>
        <color rgb="FF0000FF"/>
        <rFont val="Calibri"/>
        <family val="2"/>
        <scheme val="minor"/>
      </rPr>
      <t>CHECK Date</t>
    </r>
  </si>
  <si>
    <t>Accrual needed for days in May (5/22 - 5/26 and 5/29 - 5/31 (8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</si>
</sst>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2" applyFont="1" applyAlignment="1"/>
    <xf numFmtId="44" fontId="3" fillId="0" borderId="0" xfId="2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10" fillId="0" borderId="0" xfId="0" applyFont="1"/>
    <xf numFmtId="0" fontId="5" fillId="0" borderId="2" xfId="0" applyFont="1" applyBorder="1"/>
    <xf numFmtId="43" fontId="0" fillId="0" borderId="0" xfId="1" applyFont="1"/>
    <xf numFmtId="43" fontId="5" fillId="0" borderId="3" xfId="1" applyFont="1" applyBorder="1"/>
    <xf numFmtId="43" fontId="5" fillId="0" borderId="2" xfId="1" applyFont="1" applyBorder="1"/>
    <xf numFmtId="43" fontId="5" fillId="0" borderId="0" xfId="1" applyFont="1"/>
    <xf numFmtId="0" fontId="5" fillId="0" borderId="0" xfId="0" applyFont="1" applyBorder="1"/>
    <xf numFmtId="0" fontId="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3" fontId="5" fillId="0" borderId="0" xfId="1" applyFont="1" applyBorder="1"/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1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5" fillId="0" borderId="7" xfId="0" applyFont="1" applyBorder="1"/>
    <xf numFmtId="0" fontId="0" fillId="0" borderId="7" xfId="0" applyBorder="1"/>
    <xf numFmtId="0" fontId="3" fillId="0" borderId="0" xfId="0" applyFont="1" applyAlignment="1">
      <alignment horizontal="left" indent="14"/>
    </xf>
    <xf numFmtId="0" fontId="11" fillId="0" borderId="0" xfId="0" applyFont="1" applyAlignment="1">
      <alignment horizontal="center"/>
    </xf>
    <xf numFmtId="43" fontId="1" fillId="0" borderId="0" xfId="1" applyFont="1"/>
    <xf numFmtId="43" fontId="5" fillId="0" borderId="0" xfId="0" applyNumberFormat="1" applyFont="1"/>
    <xf numFmtId="43" fontId="0" fillId="0" borderId="0" xfId="0" applyNumberFormat="1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43" fontId="12" fillId="0" borderId="0" xfId="0" applyNumberFormat="1" applyFont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9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43" fontId="5" fillId="0" borderId="3" xfId="0" applyNumberFormat="1" applyFont="1" applyBorder="1"/>
    <xf numFmtId="43" fontId="5" fillId="0" borderId="3" xfId="1" applyFont="1" applyFill="1" applyBorder="1"/>
    <xf numFmtId="14" fontId="0" fillId="0" borderId="0" xfId="0" applyNumberFormat="1"/>
    <xf numFmtId="0" fontId="6" fillId="2" borderId="8" xfId="0" applyFont="1" applyFill="1" applyBorder="1"/>
    <xf numFmtId="0" fontId="0" fillId="2" borderId="10" xfId="0" applyFill="1" applyBorder="1"/>
    <xf numFmtId="0" fontId="0" fillId="2" borderId="9" xfId="0" applyFill="1" applyBorder="1"/>
    <xf numFmtId="43" fontId="0" fillId="2" borderId="9" xfId="1" applyFont="1" applyFill="1" applyBorder="1"/>
    <xf numFmtId="9" fontId="0" fillId="0" borderId="0" xfId="0" applyNumberFormat="1"/>
    <xf numFmtId="43" fontId="0" fillId="0" borderId="0" xfId="0" applyNumberFormat="1"/>
    <xf numFmtId="0" fontId="6" fillId="2" borderId="8" xfId="0" applyFont="1" applyFill="1" applyBorder="1" applyAlignment="1">
      <alignment horizontal="center"/>
    </xf>
    <xf numFmtId="43" fontId="0" fillId="2" borderId="9" xfId="1" applyFont="1" applyFill="1" applyBorder="1" applyAlignment="1">
      <alignment horizontal="center"/>
    </xf>
    <xf numFmtId="14" fontId="0" fillId="0" borderId="0" xfId="0" applyNumberFormat="1" applyAlignment="1">
      <alignment horizontal="left" indent="1"/>
    </xf>
    <xf numFmtId="14" fontId="0" fillId="0" borderId="0" xfId="0" applyNumberFormat="1" applyAlignment="1">
      <alignment horizontal="left" indent="2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8" xfId="0" applyFont="1" applyFill="1" applyBorder="1" applyAlignment="1"/>
    <xf numFmtId="0" fontId="0" fillId="0" borderId="10" xfId="0" applyBorder="1" applyAlignment="1"/>
    <xf numFmtId="0" fontId="0" fillId="0" borderId="9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topLeftCell="A5" zoomScaleNormal="100" workbookViewId="0">
      <selection activeCell="J31" sqref="J31"/>
    </sheetView>
  </sheetViews>
  <sheetFormatPr defaultColWidth="9.109375" defaultRowHeight="15.6" x14ac:dyDescent="0.3"/>
  <cols>
    <col min="1" max="1" width="4.88671875" style="1" customWidth="1"/>
    <col min="2" max="2" width="29.44140625" style="1" customWidth="1"/>
    <col min="3" max="3" width="13.109375" style="2" customWidth="1"/>
    <col min="4" max="4" width="11.6640625" style="1" customWidth="1"/>
    <col min="5" max="5" width="2.6640625" style="7" customWidth="1"/>
    <col min="6" max="6" width="11.6640625" style="1" customWidth="1"/>
    <col min="7" max="7" width="2.6640625" style="7" customWidth="1"/>
    <col min="8" max="8" width="5.5546875" style="22" customWidth="1"/>
    <col min="9" max="9" width="9.44140625" style="1" customWidth="1"/>
    <col min="10" max="10" width="24.109375" style="4" customWidth="1"/>
    <col min="11" max="11" width="11.6640625" style="1" customWidth="1"/>
    <col min="12" max="12" width="2.6640625" style="1" customWidth="1"/>
    <col min="13" max="13" width="11.6640625" style="1" customWidth="1"/>
    <col min="14" max="14" width="2.6640625" style="1" customWidth="1"/>
    <col min="15" max="16384" width="9.109375" style="1"/>
  </cols>
  <sheetData>
    <row r="2" spans="1:14" x14ac:dyDescent="0.3">
      <c r="B2" s="3" t="s">
        <v>97</v>
      </c>
      <c r="F2" s="3" t="s">
        <v>98</v>
      </c>
    </row>
    <row r="3" spans="1:14" x14ac:dyDescent="0.3">
      <c r="B3" s="17" t="s">
        <v>99</v>
      </c>
      <c r="C3" s="26"/>
      <c r="D3" s="31"/>
      <c r="E3" s="52"/>
      <c r="F3" s="58" t="s">
        <v>101</v>
      </c>
      <c r="G3" s="52"/>
      <c r="H3" s="31"/>
      <c r="I3" s="31"/>
      <c r="J3" s="38"/>
    </row>
    <row r="4" spans="1:14" x14ac:dyDescent="0.3">
      <c r="B4" s="58" t="s">
        <v>100</v>
      </c>
      <c r="C4" s="26"/>
      <c r="D4" s="31"/>
      <c r="E4" s="52"/>
      <c r="F4" s="31"/>
      <c r="G4" s="52"/>
      <c r="H4" s="31"/>
      <c r="I4" s="31"/>
      <c r="J4" s="38"/>
    </row>
    <row r="6" spans="1:14" x14ac:dyDescent="0.3">
      <c r="D6" s="50" t="s">
        <v>6</v>
      </c>
      <c r="E6" s="13"/>
      <c r="F6" s="15" t="s">
        <v>7</v>
      </c>
      <c r="G6" s="6"/>
      <c r="H6" s="41"/>
      <c r="I6" s="3" t="s">
        <v>55</v>
      </c>
    </row>
    <row r="7" spans="1:14" ht="18" x14ac:dyDescent="0.35">
      <c r="A7" s="32"/>
      <c r="B7" s="5" t="s">
        <v>0</v>
      </c>
      <c r="C7" s="8">
        <v>3400</v>
      </c>
      <c r="D7" s="10" t="s">
        <v>4</v>
      </c>
      <c r="E7" s="33" t="s">
        <v>27</v>
      </c>
      <c r="F7" s="11" t="s">
        <v>5</v>
      </c>
      <c r="G7" s="33" t="s">
        <v>28</v>
      </c>
      <c r="H7" s="11"/>
      <c r="I7" s="3"/>
      <c r="K7" s="13" t="s">
        <v>6</v>
      </c>
      <c r="L7" s="51"/>
      <c r="M7" s="15" t="s">
        <v>7</v>
      </c>
    </row>
    <row r="8" spans="1:14" x14ac:dyDescent="0.3">
      <c r="A8" s="32"/>
      <c r="B8" s="37" t="s">
        <v>8</v>
      </c>
      <c r="C8" s="47">
        <v>324.5</v>
      </c>
      <c r="D8" s="11" t="s">
        <v>5</v>
      </c>
      <c r="E8" s="33" t="s">
        <v>28</v>
      </c>
      <c r="F8" s="11" t="s">
        <v>5</v>
      </c>
      <c r="G8" s="33" t="s">
        <v>29</v>
      </c>
      <c r="H8" s="11"/>
      <c r="I8" s="49">
        <f>C7*0.6%</f>
        <v>20.400000000000002</v>
      </c>
      <c r="J8" s="38" t="s">
        <v>49</v>
      </c>
      <c r="K8" s="11" t="s">
        <v>4</v>
      </c>
      <c r="L8" s="34" t="s">
        <v>37</v>
      </c>
      <c r="M8" s="12" t="s">
        <v>5</v>
      </c>
      <c r="N8" s="33" t="s">
        <v>36</v>
      </c>
    </row>
    <row r="9" spans="1:14" x14ac:dyDescent="0.3">
      <c r="A9" s="32"/>
      <c r="B9" s="37" t="s">
        <v>9</v>
      </c>
      <c r="C9" s="47">
        <f>C7*6%</f>
        <v>204</v>
      </c>
      <c r="D9" s="11" t="s">
        <v>5</v>
      </c>
      <c r="E9" s="33" t="s">
        <v>28</v>
      </c>
      <c r="F9" s="11" t="s">
        <v>5</v>
      </c>
      <c r="G9" s="33" t="s">
        <v>30</v>
      </c>
      <c r="H9" s="11"/>
      <c r="I9" s="49">
        <f>C7*3.4%</f>
        <v>115.60000000000001</v>
      </c>
      <c r="J9" s="38" t="s">
        <v>50</v>
      </c>
      <c r="K9" s="11" t="s">
        <v>4</v>
      </c>
      <c r="L9" s="34" t="s">
        <v>37</v>
      </c>
      <c r="M9" s="12" t="s">
        <v>5</v>
      </c>
      <c r="N9" s="33" t="s">
        <v>36</v>
      </c>
    </row>
    <row r="10" spans="1:14" x14ac:dyDescent="0.3">
      <c r="A10" s="32"/>
      <c r="B10" s="37" t="s">
        <v>44</v>
      </c>
      <c r="C10" s="26">
        <v>205.6</v>
      </c>
      <c r="D10" s="11" t="s">
        <v>5</v>
      </c>
      <c r="E10" s="33" t="s">
        <v>28</v>
      </c>
      <c r="F10" s="11" t="s">
        <v>5</v>
      </c>
      <c r="G10" s="33" t="s">
        <v>31</v>
      </c>
      <c r="H10" s="46" t="s">
        <v>56</v>
      </c>
      <c r="I10" s="49">
        <f>C10</f>
        <v>205.6</v>
      </c>
      <c r="J10" s="38" t="s">
        <v>51</v>
      </c>
      <c r="K10" s="11" t="s">
        <v>4</v>
      </c>
      <c r="L10" s="34" t="s">
        <v>37</v>
      </c>
      <c r="M10" s="12" t="s">
        <v>5</v>
      </c>
      <c r="N10" s="33" t="s">
        <v>31</v>
      </c>
    </row>
    <row r="11" spans="1:14" x14ac:dyDescent="0.3">
      <c r="A11" s="32"/>
      <c r="B11" s="37" t="s">
        <v>45</v>
      </c>
      <c r="C11" s="26">
        <v>48.08</v>
      </c>
      <c r="D11" s="11" t="s">
        <v>5</v>
      </c>
      <c r="E11" s="33" t="s">
        <v>28</v>
      </c>
      <c r="F11" s="11" t="s">
        <v>5</v>
      </c>
      <c r="G11" s="33" t="s">
        <v>31</v>
      </c>
      <c r="H11" s="46" t="s">
        <v>56</v>
      </c>
      <c r="I11" s="49">
        <f>C11</f>
        <v>48.08</v>
      </c>
      <c r="J11" s="38" t="s">
        <v>52</v>
      </c>
      <c r="K11" s="11" t="s">
        <v>4</v>
      </c>
      <c r="L11" s="34" t="s">
        <v>37</v>
      </c>
      <c r="M11" s="12" t="s">
        <v>5</v>
      </c>
      <c r="N11" s="33" t="s">
        <v>31</v>
      </c>
    </row>
    <row r="12" spans="1:14" x14ac:dyDescent="0.3">
      <c r="A12" s="32"/>
      <c r="B12" s="37" t="s">
        <v>46</v>
      </c>
      <c r="C12" s="47">
        <v>84</v>
      </c>
      <c r="D12" s="11" t="s">
        <v>5</v>
      </c>
      <c r="E12" s="33" t="s">
        <v>28</v>
      </c>
      <c r="F12" s="11" t="s">
        <v>5</v>
      </c>
      <c r="G12" s="33" t="s">
        <v>32</v>
      </c>
      <c r="H12" s="46" t="s">
        <v>56</v>
      </c>
      <c r="I12" s="26">
        <v>346</v>
      </c>
      <c r="J12" s="38" t="s">
        <v>48</v>
      </c>
      <c r="K12" s="11" t="s">
        <v>4</v>
      </c>
      <c r="L12" s="34" t="s">
        <v>38</v>
      </c>
      <c r="M12" s="12" t="s">
        <v>5</v>
      </c>
      <c r="N12" s="33" t="s">
        <v>32</v>
      </c>
    </row>
    <row r="13" spans="1:14" x14ac:dyDescent="0.3">
      <c r="A13" s="32"/>
      <c r="B13" s="37" t="s">
        <v>47</v>
      </c>
      <c r="C13" s="47">
        <f>C7*6%</f>
        <v>204</v>
      </c>
      <c r="D13" s="11" t="s">
        <v>5</v>
      </c>
      <c r="E13" s="33" t="s">
        <v>28</v>
      </c>
      <c r="F13" s="11" t="s">
        <v>5</v>
      </c>
      <c r="G13" s="33" t="s">
        <v>33</v>
      </c>
      <c r="H13" s="46" t="s">
        <v>56</v>
      </c>
      <c r="I13" s="49">
        <f>C7*4%</f>
        <v>136</v>
      </c>
      <c r="J13" s="38" t="s">
        <v>15</v>
      </c>
      <c r="K13" s="11" t="s">
        <v>4</v>
      </c>
      <c r="L13" s="34" t="s">
        <v>39</v>
      </c>
      <c r="M13" s="12" t="s">
        <v>5</v>
      </c>
      <c r="N13" s="33" t="s">
        <v>33</v>
      </c>
    </row>
    <row r="14" spans="1:14" x14ac:dyDescent="0.3">
      <c r="A14" s="32"/>
      <c r="B14" s="37" t="s">
        <v>11</v>
      </c>
      <c r="C14" s="47">
        <v>125</v>
      </c>
      <c r="D14" s="11" t="s">
        <v>5</v>
      </c>
      <c r="E14" s="33" t="s">
        <v>28</v>
      </c>
      <c r="F14" s="11" t="s">
        <v>5</v>
      </c>
      <c r="G14" s="33" t="s">
        <v>34</v>
      </c>
      <c r="H14" s="11"/>
      <c r="N14" s="3"/>
    </row>
    <row r="15" spans="1:14" x14ac:dyDescent="0.3">
      <c r="A15" s="32"/>
      <c r="B15" s="45" t="s">
        <v>14</v>
      </c>
      <c r="C15" s="9">
        <f>C7-C8-C9-C10-C11-C12-C13-C14</f>
        <v>2204.8200000000002</v>
      </c>
      <c r="D15" s="11" t="s">
        <v>5</v>
      </c>
      <c r="E15" s="33" t="s">
        <v>28</v>
      </c>
      <c r="F15" s="11" t="s">
        <v>13</v>
      </c>
      <c r="G15" s="33" t="s">
        <v>35</v>
      </c>
      <c r="H15" s="11"/>
      <c r="I15" s="56">
        <f>SUM(I8:I14)</f>
        <v>871.68000000000006</v>
      </c>
      <c r="J15" s="57" t="s">
        <v>12</v>
      </c>
    </row>
    <row r="16" spans="1:14" x14ac:dyDescent="0.3">
      <c r="B16" s="18" t="s">
        <v>57</v>
      </c>
    </row>
    <row r="20" spans="2:10" x14ac:dyDescent="0.3">
      <c r="B20" s="3" t="s">
        <v>58</v>
      </c>
      <c r="D20" s="50" t="s">
        <v>6</v>
      </c>
      <c r="E20" s="13"/>
      <c r="F20" s="15" t="s">
        <v>7</v>
      </c>
      <c r="G20" s="52"/>
      <c r="H20" s="31"/>
      <c r="I20" s="53"/>
      <c r="J20" s="53"/>
    </row>
    <row r="21" spans="2:10" x14ac:dyDescent="0.3">
      <c r="B21" s="37" t="s">
        <v>1</v>
      </c>
      <c r="C21" s="26">
        <v>324.5</v>
      </c>
      <c r="D21" s="10" t="s">
        <v>5</v>
      </c>
      <c r="E21" s="33" t="s">
        <v>29</v>
      </c>
      <c r="F21" s="11" t="s">
        <v>13</v>
      </c>
      <c r="G21" s="36" t="s">
        <v>35</v>
      </c>
      <c r="I21" s="54"/>
      <c r="J21" s="12" t="s">
        <v>66</v>
      </c>
    </row>
    <row r="22" spans="2:10" x14ac:dyDescent="0.3">
      <c r="B22" s="37" t="s">
        <v>2</v>
      </c>
      <c r="C22" s="26">
        <v>204</v>
      </c>
      <c r="D22" s="11" t="s">
        <v>5</v>
      </c>
      <c r="E22" s="33" t="s">
        <v>30</v>
      </c>
      <c r="F22" s="11" t="s">
        <v>13</v>
      </c>
      <c r="G22" s="36" t="s">
        <v>35</v>
      </c>
      <c r="I22" s="54"/>
      <c r="J22" s="60" t="s">
        <v>67</v>
      </c>
    </row>
    <row r="23" spans="2:10" x14ac:dyDescent="0.3">
      <c r="B23" s="37" t="s">
        <v>71</v>
      </c>
      <c r="C23" s="26">
        <v>205.6</v>
      </c>
      <c r="D23" s="11" t="s">
        <v>5</v>
      </c>
      <c r="E23" s="33" t="s">
        <v>31</v>
      </c>
      <c r="F23" s="11" t="s">
        <v>13</v>
      </c>
      <c r="G23" s="36" t="s">
        <v>35</v>
      </c>
      <c r="I23" s="54"/>
      <c r="J23" s="12" t="s">
        <v>66</v>
      </c>
    </row>
    <row r="24" spans="2:10" x14ac:dyDescent="0.3">
      <c r="B24" s="37" t="s">
        <v>72</v>
      </c>
      <c r="C24" s="26">
        <v>48.08</v>
      </c>
      <c r="D24" s="11" t="s">
        <v>5</v>
      </c>
      <c r="E24" s="33" t="s">
        <v>31</v>
      </c>
      <c r="F24" s="11" t="s">
        <v>13</v>
      </c>
      <c r="G24" s="36" t="s">
        <v>35</v>
      </c>
      <c r="I24" s="54"/>
      <c r="J24" s="12" t="s">
        <v>66</v>
      </c>
    </row>
    <row r="25" spans="2:10" x14ac:dyDescent="0.3">
      <c r="B25" s="37" t="s">
        <v>43</v>
      </c>
      <c r="C25" s="26">
        <v>84</v>
      </c>
      <c r="D25" s="11" t="s">
        <v>5</v>
      </c>
      <c r="E25" s="33" t="s">
        <v>32</v>
      </c>
      <c r="F25" s="11" t="s">
        <v>13</v>
      </c>
      <c r="G25" s="36" t="s">
        <v>35</v>
      </c>
      <c r="I25" s="54"/>
      <c r="J25" s="60" t="s">
        <v>69</v>
      </c>
    </row>
    <row r="26" spans="2:10" x14ac:dyDescent="0.3">
      <c r="B26" s="37" t="s">
        <v>10</v>
      </c>
      <c r="C26" s="26">
        <v>204</v>
      </c>
      <c r="D26" s="11" t="s">
        <v>5</v>
      </c>
      <c r="E26" s="33" t="s">
        <v>33</v>
      </c>
      <c r="F26" s="11" t="s">
        <v>13</v>
      </c>
      <c r="G26" s="36" t="s">
        <v>35</v>
      </c>
      <c r="I26" s="54"/>
      <c r="J26" s="60" t="s">
        <v>69</v>
      </c>
    </row>
    <row r="27" spans="2:10" x14ac:dyDescent="0.3">
      <c r="B27" s="37" t="s">
        <v>3</v>
      </c>
      <c r="C27" s="26">
        <v>125</v>
      </c>
      <c r="D27" s="11" t="s">
        <v>5</v>
      </c>
      <c r="E27" s="33" t="s">
        <v>34</v>
      </c>
      <c r="F27" s="11" t="s">
        <v>13</v>
      </c>
      <c r="G27" s="36" t="s">
        <v>35</v>
      </c>
      <c r="I27" s="54"/>
      <c r="J27" s="60" t="s">
        <v>70</v>
      </c>
    </row>
    <row r="28" spans="2:10" x14ac:dyDescent="0.3">
      <c r="B28" s="37" t="s">
        <v>62</v>
      </c>
      <c r="C28" s="26">
        <v>20.400000000000002</v>
      </c>
      <c r="D28" s="11" t="s">
        <v>5</v>
      </c>
      <c r="E28" s="33" t="s">
        <v>36</v>
      </c>
      <c r="F28" s="11" t="s">
        <v>13</v>
      </c>
      <c r="G28" s="36" t="s">
        <v>35</v>
      </c>
      <c r="I28" s="54"/>
      <c r="J28" s="12" t="s">
        <v>68</v>
      </c>
    </row>
    <row r="29" spans="2:10" x14ac:dyDescent="0.3">
      <c r="B29" s="37" t="s">
        <v>63</v>
      </c>
      <c r="C29" s="26">
        <v>115.60000000000001</v>
      </c>
      <c r="D29" s="11" t="s">
        <v>5</v>
      </c>
      <c r="E29" s="33" t="s">
        <v>36</v>
      </c>
      <c r="F29" s="11" t="s">
        <v>13</v>
      </c>
      <c r="G29" s="36" t="s">
        <v>35</v>
      </c>
      <c r="I29" s="54"/>
      <c r="J29" s="60" t="s">
        <v>67</v>
      </c>
    </row>
    <row r="30" spans="2:10" x14ac:dyDescent="0.3">
      <c r="B30" s="37" t="s">
        <v>64</v>
      </c>
      <c r="C30" s="26">
        <v>205.6</v>
      </c>
      <c r="D30" s="11" t="s">
        <v>5</v>
      </c>
      <c r="E30" s="33" t="s">
        <v>31</v>
      </c>
      <c r="F30" s="11" t="s">
        <v>13</v>
      </c>
      <c r="G30" s="36" t="s">
        <v>35</v>
      </c>
      <c r="I30" s="6"/>
      <c r="J30" s="12" t="s">
        <v>66</v>
      </c>
    </row>
    <row r="31" spans="2:10" x14ac:dyDescent="0.3">
      <c r="B31" s="37" t="s">
        <v>59</v>
      </c>
      <c r="C31" s="26">
        <v>48.08</v>
      </c>
      <c r="D31" s="11" t="s">
        <v>5</v>
      </c>
      <c r="E31" s="33" t="s">
        <v>31</v>
      </c>
      <c r="F31" s="11" t="s">
        <v>13</v>
      </c>
      <c r="G31" s="36" t="s">
        <v>35</v>
      </c>
      <c r="I31" s="54"/>
      <c r="J31" s="12" t="s">
        <v>66</v>
      </c>
    </row>
    <row r="32" spans="2:10" x14ac:dyDescent="0.3">
      <c r="B32" s="37" t="s">
        <v>60</v>
      </c>
      <c r="C32" s="26">
        <v>346</v>
      </c>
      <c r="D32" s="11" t="s">
        <v>5</v>
      </c>
      <c r="E32" s="33" t="s">
        <v>32</v>
      </c>
      <c r="F32" s="11" t="s">
        <v>13</v>
      </c>
      <c r="G32" s="36" t="s">
        <v>35</v>
      </c>
      <c r="I32" s="54"/>
      <c r="J32" s="60" t="s">
        <v>69</v>
      </c>
    </row>
    <row r="33" spans="2:10" x14ac:dyDescent="0.3">
      <c r="B33" s="37" t="s">
        <v>61</v>
      </c>
      <c r="C33" s="26">
        <v>136</v>
      </c>
      <c r="D33" s="11" t="s">
        <v>5</v>
      </c>
      <c r="E33" s="33" t="s">
        <v>33</v>
      </c>
      <c r="F33" s="11" t="s">
        <v>13</v>
      </c>
      <c r="G33" s="36" t="s">
        <v>35</v>
      </c>
      <c r="I33" s="54"/>
      <c r="J33" s="60" t="s">
        <v>69</v>
      </c>
    </row>
    <row r="34" spans="2:10" x14ac:dyDescent="0.3">
      <c r="C34" s="1"/>
      <c r="I34" s="54"/>
      <c r="J34" s="55"/>
    </row>
    <row r="35" spans="2:10" x14ac:dyDescent="0.3">
      <c r="C35" s="1"/>
      <c r="I35" s="54"/>
      <c r="J35" s="55"/>
    </row>
    <row r="36" spans="2:10" x14ac:dyDescent="0.3">
      <c r="C36" s="1"/>
      <c r="I36" s="54"/>
      <c r="J36" s="55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F29" sqref="F29"/>
    </sheetView>
  </sheetViews>
  <sheetFormatPr defaultRowHeight="14.4" x14ac:dyDescent="0.3"/>
  <cols>
    <col min="1" max="1" width="10.5546875" customWidth="1"/>
    <col min="2" max="3" width="12.6640625" customWidth="1"/>
    <col min="5" max="6" width="12.6640625" customWidth="1"/>
    <col min="8" max="9" width="12.6640625" customWidth="1"/>
    <col min="11" max="11" width="9.5546875" bestFit="1" customWidth="1"/>
  </cols>
  <sheetData>
    <row r="1" spans="1:11" x14ac:dyDescent="0.3">
      <c r="A1" s="24"/>
    </row>
    <row r="2" spans="1:11" x14ac:dyDescent="0.3">
      <c r="B2" s="32" t="s">
        <v>27</v>
      </c>
      <c r="C2" s="19" t="s">
        <v>25</v>
      </c>
      <c r="E2" s="32" t="s">
        <v>28</v>
      </c>
      <c r="F2" s="19" t="s">
        <v>65</v>
      </c>
      <c r="H2" s="32" t="s">
        <v>35</v>
      </c>
      <c r="I2" s="19" t="s">
        <v>26</v>
      </c>
    </row>
    <row r="3" spans="1:11" x14ac:dyDescent="0.3">
      <c r="A3" s="24" t="s">
        <v>0</v>
      </c>
      <c r="B3" s="74" t="s">
        <v>16</v>
      </c>
      <c r="C3" s="75"/>
      <c r="D3" s="22"/>
      <c r="E3" s="74" t="s">
        <v>17</v>
      </c>
      <c r="F3" s="75"/>
      <c r="H3" s="74" t="s">
        <v>20</v>
      </c>
      <c r="I3" s="75"/>
    </row>
    <row r="4" spans="1:11" x14ac:dyDescent="0.3">
      <c r="B4" s="20" t="s">
        <v>6</v>
      </c>
      <c r="C4" s="21" t="s">
        <v>7</v>
      </c>
      <c r="D4" s="22"/>
      <c r="E4" s="20" t="s">
        <v>6</v>
      </c>
      <c r="F4" s="21" t="s">
        <v>7</v>
      </c>
      <c r="H4" s="20" t="s">
        <v>6</v>
      </c>
      <c r="I4" s="20" t="s">
        <v>7</v>
      </c>
    </row>
    <row r="5" spans="1:11" x14ac:dyDescent="0.3">
      <c r="B5" s="29">
        <v>3400</v>
      </c>
      <c r="C5" s="25"/>
      <c r="D5" s="22"/>
      <c r="E5" s="22"/>
      <c r="F5" s="28">
        <v>3400</v>
      </c>
      <c r="H5" s="22"/>
      <c r="I5" s="28">
        <v>2204.8200000000002</v>
      </c>
    </row>
    <row r="6" spans="1:11" x14ac:dyDescent="0.3">
      <c r="B6" s="22"/>
      <c r="C6" s="23"/>
      <c r="D6" s="22"/>
      <c r="E6" s="29">
        <v>324.5</v>
      </c>
      <c r="F6" s="23"/>
      <c r="H6" s="22"/>
      <c r="I6" s="61">
        <f>SUM(B19,H22)</f>
        <v>831.8599999999999</v>
      </c>
    </row>
    <row r="7" spans="1:11" x14ac:dyDescent="0.3">
      <c r="B7" s="22"/>
      <c r="C7" s="23"/>
      <c r="D7" s="22"/>
      <c r="E7" s="29">
        <v>204</v>
      </c>
      <c r="F7" s="23"/>
      <c r="H7" s="22"/>
      <c r="I7" s="27">
        <v>204</v>
      </c>
    </row>
    <row r="8" spans="1:11" x14ac:dyDescent="0.3">
      <c r="B8" s="22"/>
      <c r="C8" s="23"/>
      <c r="D8" s="22"/>
      <c r="E8" s="29">
        <v>253.68</v>
      </c>
      <c r="F8" s="23"/>
      <c r="H8" s="22"/>
      <c r="I8" s="27">
        <v>136</v>
      </c>
      <c r="K8" s="69"/>
    </row>
    <row r="9" spans="1:11" x14ac:dyDescent="0.3">
      <c r="B9" s="22"/>
      <c r="C9" s="23"/>
      <c r="D9" s="22"/>
      <c r="E9" s="29">
        <v>84</v>
      </c>
      <c r="F9" s="23"/>
      <c r="H9" s="43"/>
      <c r="I9" s="27">
        <v>430</v>
      </c>
    </row>
    <row r="10" spans="1:11" x14ac:dyDescent="0.3">
      <c r="B10" s="22"/>
      <c r="C10" s="23"/>
      <c r="D10" s="22"/>
      <c r="E10" s="29">
        <v>204</v>
      </c>
      <c r="F10" s="23"/>
      <c r="H10" s="44"/>
      <c r="I10" s="27">
        <v>340</v>
      </c>
      <c r="K10" s="69"/>
    </row>
    <row r="11" spans="1:11" x14ac:dyDescent="0.3">
      <c r="B11" s="22"/>
      <c r="C11" s="23"/>
      <c r="D11" s="22"/>
      <c r="E11" s="29">
        <v>125</v>
      </c>
      <c r="F11" s="23"/>
      <c r="H11" s="44"/>
      <c r="I11" s="62">
        <v>125</v>
      </c>
    </row>
    <row r="12" spans="1:11" x14ac:dyDescent="0.3">
      <c r="B12" s="22"/>
      <c r="C12" s="23"/>
      <c r="D12" s="22"/>
      <c r="E12" s="29">
        <v>2204.8200000000002</v>
      </c>
      <c r="F12" s="23"/>
      <c r="H12" s="44"/>
    </row>
    <row r="13" spans="1:11" x14ac:dyDescent="0.3">
      <c r="B13" s="22"/>
      <c r="C13" s="30"/>
      <c r="D13" s="22"/>
      <c r="F13" s="30"/>
    </row>
    <row r="14" spans="1:11" x14ac:dyDescent="0.3">
      <c r="C14" s="16"/>
      <c r="F14" s="16"/>
    </row>
    <row r="15" spans="1:11" x14ac:dyDescent="0.3">
      <c r="B15" s="32" t="s">
        <v>29</v>
      </c>
      <c r="C15" s="19" t="s">
        <v>65</v>
      </c>
      <c r="E15" s="32" t="s">
        <v>30</v>
      </c>
      <c r="F15" s="19" t="s">
        <v>65</v>
      </c>
      <c r="H15" s="32" t="s">
        <v>31</v>
      </c>
      <c r="I15" s="19" t="s">
        <v>65</v>
      </c>
    </row>
    <row r="16" spans="1:11" x14ac:dyDescent="0.3">
      <c r="A16" s="24" t="s">
        <v>42</v>
      </c>
      <c r="B16" s="74" t="s">
        <v>18</v>
      </c>
      <c r="C16" s="75"/>
      <c r="E16" s="74" t="s">
        <v>19</v>
      </c>
      <c r="F16" s="75"/>
      <c r="H16" s="74" t="s">
        <v>54</v>
      </c>
      <c r="I16" s="75"/>
    </row>
    <row r="17" spans="1:9" x14ac:dyDescent="0.3">
      <c r="B17" s="20" t="s">
        <v>6</v>
      </c>
      <c r="C17" s="21" t="s">
        <v>7</v>
      </c>
      <c r="D17" s="22"/>
      <c r="E17" s="20" t="s">
        <v>6</v>
      </c>
      <c r="F17" s="21" t="s">
        <v>7</v>
      </c>
      <c r="G17" s="22"/>
      <c r="H17" s="20" t="s">
        <v>6</v>
      </c>
      <c r="I17" s="21" t="s">
        <v>7</v>
      </c>
    </row>
    <row r="18" spans="1:9" x14ac:dyDescent="0.3">
      <c r="B18" s="22"/>
      <c r="C18" s="27">
        <v>324.5</v>
      </c>
      <c r="D18" s="22"/>
      <c r="E18" s="22"/>
      <c r="F18" s="27">
        <v>204</v>
      </c>
      <c r="G18" s="22"/>
      <c r="H18" s="22"/>
      <c r="I18" s="27">
        <v>205.6</v>
      </c>
    </row>
    <row r="19" spans="1:9" x14ac:dyDescent="0.3">
      <c r="B19" s="35">
        <v>324.5</v>
      </c>
      <c r="C19" s="23"/>
      <c r="D19" s="22"/>
      <c r="E19" s="35">
        <v>204</v>
      </c>
      <c r="F19" s="23"/>
      <c r="G19" s="22"/>
      <c r="H19" s="22"/>
      <c r="I19" s="27">
        <v>48.08</v>
      </c>
    </row>
    <row r="20" spans="1:9" x14ac:dyDescent="0.3">
      <c r="B20" s="22"/>
      <c r="C20" s="23"/>
      <c r="D20" s="22"/>
      <c r="E20" s="22"/>
      <c r="F20" s="23"/>
      <c r="G20" s="22"/>
      <c r="H20" s="22"/>
      <c r="I20" s="27">
        <v>205.6</v>
      </c>
    </row>
    <row r="21" spans="1:9" x14ac:dyDescent="0.3">
      <c r="B21" s="22"/>
      <c r="C21" s="23"/>
      <c r="D21" s="22"/>
      <c r="E21" s="22"/>
      <c r="F21" s="23"/>
      <c r="G21" s="22"/>
      <c r="H21" s="22"/>
      <c r="I21" s="27">
        <v>48.08</v>
      </c>
    </row>
    <row r="22" spans="1:9" x14ac:dyDescent="0.3">
      <c r="B22" s="22"/>
      <c r="C22" s="23"/>
      <c r="D22" s="22"/>
      <c r="E22" s="22"/>
      <c r="F22" s="23"/>
      <c r="G22" s="22"/>
      <c r="H22" s="48">
        <f>SUM(I18:I21)</f>
        <v>507.35999999999996</v>
      </c>
      <c r="I22" s="23"/>
    </row>
    <row r="23" spans="1:9" x14ac:dyDescent="0.3">
      <c r="B23" s="22"/>
      <c r="C23" s="22"/>
      <c r="D23" s="22"/>
      <c r="E23" s="22"/>
      <c r="F23" s="22"/>
      <c r="G23" s="22"/>
      <c r="H23" s="22"/>
      <c r="I23" s="22"/>
    </row>
    <row r="24" spans="1:9" x14ac:dyDescent="0.3"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B25" s="32" t="s">
        <v>32</v>
      </c>
      <c r="C25" s="19" t="s">
        <v>65</v>
      </c>
      <c r="E25" s="32" t="s">
        <v>33</v>
      </c>
      <c r="F25" s="19" t="s">
        <v>65</v>
      </c>
      <c r="H25" s="32" t="s">
        <v>34</v>
      </c>
      <c r="I25" s="19" t="s">
        <v>65</v>
      </c>
    </row>
    <row r="26" spans="1:9" x14ac:dyDescent="0.3">
      <c r="A26" s="24" t="s">
        <v>93</v>
      </c>
      <c r="B26" s="74" t="s">
        <v>23</v>
      </c>
      <c r="C26" s="75"/>
      <c r="D26" s="22"/>
      <c r="E26" s="74" t="s">
        <v>24</v>
      </c>
      <c r="F26" s="75"/>
      <c r="G26" s="22"/>
      <c r="H26" s="74" t="s">
        <v>53</v>
      </c>
      <c r="I26" s="75"/>
    </row>
    <row r="27" spans="1:9" x14ac:dyDescent="0.3">
      <c r="B27" s="20" t="s">
        <v>6</v>
      </c>
      <c r="C27" s="59" t="s">
        <v>7</v>
      </c>
      <c r="D27" s="22"/>
      <c r="E27" s="20" t="s">
        <v>6</v>
      </c>
      <c r="F27" s="59" t="s">
        <v>7</v>
      </c>
      <c r="G27" s="22"/>
      <c r="H27" s="20" t="s">
        <v>6</v>
      </c>
      <c r="I27" s="59" t="s">
        <v>7</v>
      </c>
    </row>
    <row r="28" spans="1:9" x14ac:dyDescent="0.3">
      <c r="B28" s="22"/>
      <c r="C28" s="28">
        <v>84</v>
      </c>
      <c r="D28" s="22"/>
      <c r="E28" s="22"/>
      <c r="F28" s="28">
        <v>204</v>
      </c>
      <c r="G28" s="22"/>
      <c r="H28" s="22"/>
      <c r="I28" s="28">
        <v>125</v>
      </c>
    </row>
    <row r="29" spans="1:9" x14ac:dyDescent="0.3">
      <c r="B29" s="22"/>
      <c r="C29" s="27">
        <v>346</v>
      </c>
      <c r="D29" s="22"/>
      <c r="E29" s="22"/>
      <c r="F29" s="27">
        <v>136</v>
      </c>
      <c r="G29" s="22"/>
      <c r="H29" s="29">
        <v>125</v>
      </c>
      <c r="I29" s="23"/>
    </row>
    <row r="30" spans="1:9" x14ac:dyDescent="0.3">
      <c r="B30" s="48">
        <f>SUM(C28:C29)</f>
        <v>430</v>
      </c>
      <c r="C30" s="23"/>
      <c r="D30" s="22"/>
      <c r="E30" s="48">
        <f>SUM(F28:F29)</f>
        <v>340</v>
      </c>
      <c r="F30" s="23"/>
      <c r="G30" s="22"/>
      <c r="H30" s="22"/>
      <c r="I30" s="23"/>
    </row>
    <row r="31" spans="1:9" x14ac:dyDescent="0.3">
      <c r="B31" s="48"/>
      <c r="C31" s="30"/>
      <c r="D31" s="22"/>
      <c r="E31" s="48"/>
      <c r="F31" s="30"/>
      <c r="G31" s="22"/>
      <c r="H31" s="22"/>
      <c r="I31" s="30"/>
    </row>
    <row r="32" spans="1:9" x14ac:dyDescent="0.3">
      <c r="B32" s="48"/>
      <c r="C32" s="30"/>
      <c r="D32" s="22"/>
      <c r="E32" s="48"/>
      <c r="F32" s="30"/>
      <c r="G32" s="22"/>
      <c r="H32" s="22"/>
      <c r="I32" s="30"/>
    </row>
    <row r="33" spans="1:9" x14ac:dyDescent="0.3">
      <c r="B33" s="32" t="s">
        <v>36</v>
      </c>
      <c r="C33" s="19" t="s">
        <v>65</v>
      </c>
      <c r="D33" s="22"/>
      <c r="E33" s="48"/>
      <c r="F33" s="30"/>
      <c r="G33" s="22"/>
      <c r="H33" s="22"/>
      <c r="I33" s="30"/>
    </row>
    <row r="34" spans="1:9" x14ac:dyDescent="0.3">
      <c r="A34" t="s">
        <v>94</v>
      </c>
      <c r="B34" s="74" t="s">
        <v>22</v>
      </c>
      <c r="C34" s="75"/>
      <c r="D34" s="22"/>
      <c r="E34" s="48"/>
      <c r="F34" s="30"/>
      <c r="G34" s="22"/>
      <c r="H34" s="22"/>
      <c r="I34" s="30"/>
    </row>
    <row r="35" spans="1:9" x14ac:dyDescent="0.3">
      <c r="B35" s="20" t="s">
        <v>6</v>
      </c>
      <c r="C35" s="21" t="s">
        <v>7</v>
      </c>
      <c r="D35" s="22"/>
      <c r="E35" s="48"/>
      <c r="F35" s="30"/>
      <c r="G35" s="22"/>
      <c r="H35" s="22"/>
      <c r="I35" s="30"/>
    </row>
    <row r="36" spans="1:9" x14ac:dyDescent="0.3">
      <c r="C36" s="28">
        <v>20.399999999999999</v>
      </c>
      <c r="D36" s="22"/>
      <c r="E36" s="48"/>
      <c r="F36" s="30"/>
      <c r="G36" s="22"/>
      <c r="H36" s="22"/>
      <c r="I36" s="30"/>
    </row>
    <row r="37" spans="1:9" x14ac:dyDescent="0.3">
      <c r="B37" s="48">
        <f>SUM(C36:C37)</f>
        <v>136</v>
      </c>
      <c r="C37" s="27">
        <v>115.6</v>
      </c>
      <c r="D37" s="22"/>
      <c r="E37" s="48"/>
      <c r="F37" s="30"/>
      <c r="G37" s="22"/>
      <c r="H37" s="22"/>
      <c r="I37" s="30"/>
    </row>
    <row r="38" spans="1:9" x14ac:dyDescent="0.3">
      <c r="B38" s="48"/>
      <c r="C38" s="30"/>
      <c r="D38" s="22"/>
      <c r="E38" s="48"/>
      <c r="F38" s="30"/>
      <c r="G38" s="22"/>
      <c r="H38" s="22"/>
      <c r="I38" s="30"/>
    </row>
    <row r="39" spans="1:9" x14ac:dyDescent="0.3">
      <c r="B39" s="48"/>
      <c r="C39" s="30"/>
      <c r="D39" s="22"/>
      <c r="E39" s="48"/>
      <c r="F39" s="30"/>
      <c r="G39" s="22"/>
      <c r="H39" s="22"/>
      <c r="I39" s="30"/>
    </row>
    <row r="40" spans="1:9" x14ac:dyDescent="0.3">
      <c r="B40" s="32" t="s">
        <v>37</v>
      </c>
      <c r="C40" s="19" t="s">
        <v>25</v>
      </c>
      <c r="E40" s="32" t="s">
        <v>38</v>
      </c>
      <c r="F40" s="19" t="s">
        <v>25</v>
      </c>
      <c r="H40" s="32" t="s">
        <v>39</v>
      </c>
      <c r="I40" s="19" t="s">
        <v>25</v>
      </c>
    </row>
    <row r="41" spans="1:9" x14ac:dyDescent="0.3">
      <c r="A41" s="24" t="s">
        <v>95</v>
      </c>
      <c r="B41" s="74" t="s">
        <v>21</v>
      </c>
      <c r="C41" s="75"/>
      <c r="D41" s="22"/>
      <c r="E41" s="74" t="s">
        <v>40</v>
      </c>
      <c r="F41" s="75"/>
      <c r="H41" s="74" t="s">
        <v>41</v>
      </c>
      <c r="I41" s="75"/>
    </row>
    <row r="42" spans="1:9" x14ac:dyDescent="0.3">
      <c r="A42" s="24"/>
      <c r="B42" s="20" t="s">
        <v>6</v>
      </c>
      <c r="C42" s="20" t="s">
        <v>7</v>
      </c>
      <c r="D42" s="22"/>
      <c r="E42" s="20" t="s">
        <v>6</v>
      </c>
      <c r="F42" s="20" t="s">
        <v>7</v>
      </c>
      <c r="H42" s="20" t="s">
        <v>6</v>
      </c>
      <c r="I42" s="20" t="s">
        <v>7</v>
      </c>
    </row>
    <row r="43" spans="1:9" x14ac:dyDescent="0.3">
      <c r="B43" s="29">
        <v>205.6</v>
      </c>
      <c r="C43" s="25"/>
      <c r="D43" s="22"/>
      <c r="E43" s="29">
        <v>346</v>
      </c>
      <c r="F43" s="25"/>
      <c r="H43" s="29">
        <v>136</v>
      </c>
      <c r="I43" s="28"/>
    </row>
    <row r="44" spans="1:9" x14ac:dyDescent="0.3">
      <c r="B44" s="29">
        <v>48.08</v>
      </c>
      <c r="C44" s="23"/>
      <c r="D44" s="22"/>
      <c r="E44" s="29"/>
      <c r="F44" s="23"/>
      <c r="I44" s="14"/>
    </row>
    <row r="45" spans="1:9" x14ac:dyDescent="0.3">
      <c r="B45" s="29">
        <v>20.399999999999999</v>
      </c>
      <c r="C45" s="23"/>
      <c r="D45" s="22"/>
      <c r="E45" s="29"/>
      <c r="F45" s="23"/>
      <c r="I45" s="14"/>
    </row>
    <row r="46" spans="1:9" x14ac:dyDescent="0.3">
      <c r="B46" s="29">
        <v>115.6</v>
      </c>
      <c r="C46" s="23"/>
      <c r="D46" s="22"/>
      <c r="E46" s="22"/>
      <c r="F46" s="23"/>
      <c r="I46" s="14"/>
    </row>
    <row r="47" spans="1:9" s="16" customFormat="1" x14ac:dyDescent="0.3">
      <c r="B47" s="30"/>
      <c r="C47" s="30"/>
      <c r="D47" s="30"/>
      <c r="E47" s="30"/>
      <c r="F47" s="30"/>
    </row>
    <row r="48" spans="1:9" x14ac:dyDescent="0.3">
      <c r="D48" s="22"/>
      <c r="G48" s="22"/>
      <c r="H48" s="39"/>
      <c r="I48" s="40"/>
    </row>
    <row r="49" spans="1:9" x14ac:dyDescent="0.3">
      <c r="A49" s="24"/>
      <c r="G49" s="22"/>
      <c r="H49" s="42"/>
      <c r="I49" s="42"/>
    </row>
    <row r="50" spans="1:9" x14ac:dyDescent="0.3">
      <c r="G50" s="22"/>
      <c r="H50" s="41"/>
      <c r="I50" s="41"/>
    </row>
    <row r="51" spans="1:9" x14ac:dyDescent="0.3">
      <c r="G51" s="22"/>
      <c r="H51" s="16"/>
      <c r="I51" s="35"/>
    </row>
    <row r="52" spans="1:9" x14ac:dyDescent="0.3">
      <c r="G52" s="22"/>
      <c r="H52" s="16"/>
      <c r="I52" s="35"/>
    </row>
    <row r="53" spans="1:9" x14ac:dyDescent="0.3">
      <c r="H53" s="16"/>
      <c r="I53" s="16"/>
    </row>
    <row r="54" spans="1:9" x14ac:dyDescent="0.3">
      <c r="B54" s="32"/>
      <c r="C54" s="19"/>
      <c r="D54" s="22"/>
      <c r="G54" s="22"/>
    </row>
  </sheetData>
  <mergeCells count="13">
    <mergeCell ref="B34:C34"/>
    <mergeCell ref="B41:C41"/>
    <mergeCell ref="H3:I3"/>
    <mergeCell ref="E41:F41"/>
    <mergeCell ref="H41:I41"/>
    <mergeCell ref="B16:C16"/>
    <mergeCell ref="E16:F16"/>
    <mergeCell ref="H16:I16"/>
    <mergeCell ref="E3:F3"/>
    <mergeCell ref="B3:C3"/>
    <mergeCell ref="B26:C26"/>
    <mergeCell ref="E26:F26"/>
    <mergeCell ref="H26:I26"/>
  </mergeCells>
  <pageMargins left="0.2" right="0.2" top="0.5" bottom="0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4"/>
  <sheetViews>
    <sheetView topLeftCell="A13" zoomScaleNormal="100" workbookViewId="0">
      <selection activeCell="U28" sqref="U28"/>
    </sheetView>
  </sheetViews>
  <sheetFormatPr defaultRowHeight="14.4" x14ac:dyDescent="0.3"/>
  <cols>
    <col min="1" max="1" width="3.6640625" customWidth="1"/>
    <col min="2" max="3" width="12.6640625" customWidth="1"/>
    <col min="5" max="6" width="12.6640625" customWidth="1"/>
    <col min="8" max="9" width="12.6640625" customWidth="1"/>
  </cols>
  <sheetData>
    <row r="2" spans="2:9" x14ac:dyDescent="0.3">
      <c r="B2" s="32"/>
      <c r="C2" s="19"/>
      <c r="E2" s="32"/>
      <c r="F2" s="19"/>
      <c r="H2" s="32"/>
      <c r="I2" s="19"/>
    </row>
    <row r="3" spans="2:9" x14ac:dyDescent="0.3">
      <c r="B3" s="74" t="s">
        <v>16</v>
      </c>
      <c r="C3" s="75"/>
      <c r="D3" s="22"/>
      <c r="E3" s="74" t="s">
        <v>17</v>
      </c>
      <c r="F3" s="75"/>
      <c r="H3" s="74" t="s">
        <v>20</v>
      </c>
      <c r="I3" s="75"/>
    </row>
    <row r="4" spans="2:9" x14ac:dyDescent="0.3">
      <c r="B4" s="20" t="s">
        <v>6</v>
      </c>
      <c r="C4" s="21" t="s">
        <v>7</v>
      </c>
      <c r="D4" s="22"/>
      <c r="E4" s="20" t="s">
        <v>6</v>
      </c>
      <c r="F4" s="21" t="s">
        <v>7</v>
      </c>
      <c r="H4" s="20" t="s">
        <v>6</v>
      </c>
      <c r="I4" s="20" t="s">
        <v>7</v>
      </c>
    </row>
    <row r="5" spans="2:9" x14ac:dyDescent="0.3">
      <c r="B5" s="29">
        <v>3400</v>
      </c>
      <c r="C5" s="25"/>
      <c r="D5" s="22"/>
      <c r="E5" s="22"/>
      <c r="F5" s="28"/>
      <c r="H5" s="22"/>
      <c r="I5" s="28"/>
    </row>
    <row r="6" spans="2:9" x14ac:dyDescent="0.3">
      <c r="B6" s="22"/>
      <c r="C6" s="23"/>
      <c r="D6" s="22"/>
      <c r="E6" s="29"/>
      <c r="F6" s="23"/>
      <c r="H6" s="22"/>
      <c r="I6" s="61"/>
    </row>
    <row r="7" spans="2:9" x14ac:dyDescent="0.3">
      <c r="B7" s="22"/>
      <c r="C7" s="23"/>
      <c r="D7" s="22"/>
      <c r="E7" s="29"/>
      <c r="F7" s="23"/>
      <c r="H7" s="22"/>
      <c r="I7" s="27"/>
    </row>
    <row r="8" spans="2:9" x14ac:dyDescent="0.3">
      <c r="B8" s="22"/>
      <c r="C8" s="23"/>
      <c r="D8" s="22"/>
      <c r="E8" s="29"/>
      <c r="F8" s="23"/>
      <c r="H8" s="22"/>
      <c r="I8" s="27"/>
    </row>
    <row r="9" spans="2:9" x14ac:dyDescent="0.3">
      <c r="B9" s="22"/>
      <c r="C9" s="23"/>
      <c r="D9" s="22"/>
      <c r="E9" s="29"/>
      <c r="F9" s="23"/>
      <c r="H9" s="43"/>
      <c r="I9" s="27"/>
    </row>
    <row r="10" spans="2:9" x14ac:dyDescent="0.3">
      <c r="B10" s="22"/>
      <c r="C10" s="23"/>
      <c r="D10" s="22"/>
      <c r="E10" s="29"/>
      <c r="F10" s="23"/>
      <c r="H10" s="44"/>
      <c r="I10" s="27"/>
    </row>
    <row r="11" spans="2:9" x14ac:dyDescent="0.3">
      <c r="B11" s="22"/>
      <c r="C11" s="23"/>
      <c r="D11" s="22"/>
      <c r="E11" s="29"/>
      <c r="F11" s="23"/>
      <c r="H11" s="44"/>
      <c r="I11" s="62"/>
    </row>
    <row r="12" spans="2:9" x14ac:dyDescent="0.3">
      <c r="B12" s="22"/>
      <c r="C12" s="23"/>
      <c r="D12" s="22"/>
      <c r="E12" s="29"/>
      <c r="F12" s="23"/>
      <c r="H12" s="44"/>
    </row>
    <row r="13" spans="2:9" x14ac:dyDescent="0.3">
      <c r="B13" s="22"/>
      <c r="C13" s="30"/>
      <c r="D13" s="22"/>
      <c r="F13" s="30"/>
    </row>
    <row r="14" spans="2:9" x14ac:dyDescent="0.3">
      <c r="C14" s="16"/>
      <c r="F14" s="16"/>
    </row>
    <row r="15" spans="2:9" x14ac:dyDescent="0.3">
      <c r="B15" s="32"/>
      <c r="C15" s="19"/>
      <c r="E15" s="32"/>
      <c r="F15" s="19"/>
      <c r="H15" s="32"/>
      <c r="I15" s="19"/>
    </row>
    <row r="16" spans="2:9" x14ac:dyDescent="0.3">
      <c r="B16" s="74" t="s">
        <v>18</v>
      </c>
      <c r="C16" s="75"/>
      <c r="E16" s="74" t="s">
        <v>19</v>
      </c>
      <c r="F16" s="75"/>
      <c r="H16" s="74" t="s">
        <v>54</v>
      </c>
      <c r="I16" s="75"/>
    </row>
    <row r="17" spans="2:9" x14ac:dyDescent="0.3">
      <c r="B17" s="20" t="s">
        <v>6</v>
      </c>
      <c r="C17" s="21" t="s">
        <v>7</v>
      </c>
      <c r="D17" s="22"/>
      <c r="E17" s="20" t="s">
        <v>6</v>
      </c>
      <c r="F17" s="21" t="s">
        <v>7</v>
      </c>
      <c r="G17" s="22"/>
      <c r="H17" s="20" t="s">
        <v>6</v>
      </c>
      <c r="I17" s="21" t="s">
        <v>7</v>
      </c>
    </row>
    <row r="18" spans="2:9" x14ac:dyDescent="0.3">
      <c r="B18" s="22"/>
      <c r="C18" s="27"/>
      <c r="D18" s="22"/>
      <c r="E18" s="22"/>
      <c r="F18" s="27"/>
      <c r="G18" s="22"/>
      <c r="H18" s="22"/>
      <c r="I18" s="27"/>
    </row>
    <row r="19" spans="2:9" x14ac:dyDescent="0.3">
      <c r="B19" s="35"/>
      <c r="C19" s="23"/>
      <c r="D19" s="22"/>
      <c r="E19" s="35"/>
      <c r="F19" s="23"/>
      <c r="G19" s="22"/>
      <c r="H19" s="22"/>
      <c r="I19" s="27"/>
    </row>
    <row r="20" spans="2:9" x14ac:dyDescent="0.3">
      <c r="B20" s="22"/>
      <c r="C20" s="23"/>
      <c r="D20" s="22"/>
      <c r="E20" s="22"/>
      <c r="F20" s="23"/>
      <c r="G20" s="22"/>
      <c r="H20" s="22"/>
      <c r="I20" s="27"/>
    </row>
    <row r="21" spans="2:9" x14ac:dyDescent="0.3">
      <c r="B21" s="22"/>
      <c r="C21" s="23"/>
      <c r="D21" s="22"/>
      <c r="E21" s="22"/>
      <c r="F21" s="23"/>
      <c r="G21" s="22"/>
      <c r="H21" s="22"/>
      <c r="I21" s="27"/>
    </row>
    <row r="22" spans="2:9" x14ac:dyDescent="0.3">
      <c r="B22" s="22"/>
      <c r="C22" s="23"/>
      <c r="D22" s="22"/>
      <c r="E22" s="22"/>
      <c r="F22" s="23"/>
      <c r="G22" s="22"/>
      <c r="H22" s="48"/>
      <c r="I22" s="23"/>
    </row>
    <row r="23" spans="2:9" x14ac:dyDescent="0.3">
      <c r="B23" s="22"/>
      <c r="C23" s="22"/>
      <c r="D23" s="22"/>
      <c r="E23" s="22"/>
      <c r="F23" s="22"/>
      <c r="G23" s="22"/>
      <c r="H23" s="22"/>
      <c r="I23" s="22"/>
    </row>
    <row r="24" spans="2:9" x14ac:dyDescent="0.3">
      <c r="B24" s="22"/>
      <c r="C24" s="22"/>
      <c r="D24" s="22"/>
      <c r="E24" s="22"/>
      <c r="F24" s="22"/>
      <c r="G24" s="22"/>
      <c r="H24" s="22"/>
      <c r="I24" s="22"/>
    </row>
    <row r="25" spans="2:9" x14ac:dyDescent="0.3">
      <c r="B25" s="32"/>
      <c r="C25" s="19"/>
      <c r="E25" s="32"/>
      <c r="F25" s="19"/>
      <c r="H25" s="32"/>
      <c r="I25" s="19"/>
    </row>
    <row r="26" spans="2:9" x14ac:dyDescent="0.3">
      <c r="B26" s="74" t="s">
        <v>23</v>
      </c>
      <c r="C26" s="75"/>
      <c r="D26" s="22"/>
      <c r="E26" s="74" t="s">
        <v>24</v>
      </c>
      <c r="F26" s="75"/>
      <c r="G26" s="22"/>
      <c r="H26" s="74" t="s">
        <v>53</v>
      </c>
      <c r="I26" s="75"/>
    </row>
    <row r="27" spans="2:9" x14ac:dyDescent="0.3">
      <c r="B27" s="20" t="s">
        <v>6</v>
      </c>
      <c r="C27" s="59" t="s">
        <v>7</v>
      </c>
      <c r="D27" s="22"/>
      <c r="E27" s="20" t="s">
        <v>6</v>
      </c>
      <c r="F27" s="59" t="s">
        <v>7</v>
      </c>
      <c r="G27" s="22"/>
      <c r="H27" s="20" t="s">
        <v>6</v>
      </c>
      <c r="I27" s="59" t="s">
        <v>7</v>
      </c>
    </row>
    <row r="28" spans="2:9" x14ac:dyDescent="0.3">
      <c r="B28" s="22"/>
      <c r="C28" s="28"/>
      <c r="D28" s="22"/>
      <c r="E28" s="22"/>
      <c r="F28" s="28"/>
      <c r="G28" s="22"/>
      <c r="H28" s="22"/>
      <c r="I28" s="28"/>
    </row>
    <row r="29" spans="2:9" x14ac:dyDescent="0.3">
      <c r="B29" s="22"/>
      <c r="C29" s="27"/>
      <c r="D29" s="22"/>
      <c r="E29" s="22"/>
      <c r="F29" s="27"/>
      <c r="G29" s="22"/>
      <c r="H29" s="29"/>
      <c r="I29" s="23"/>
    </row>
    <row r="30" spans="2:9" x14ac:dyDescent="0.3">
      <c r="B30" s="48"/>
      <c r="C30" s="23"/>
      <c r="D30" s="22"/>
      <c r="E30" s="48"/>
      <c r="F30" s="23"/>
      <c r="G30" s="22"/>
      <c r="H30" s="22"/>
      <c r="I30" s="23"/>
    </row>
    <row r="31" spans="2:9" x14ac:dyDescent="0.3">
      <c r="B31" s="48"/>
      <c r="C31" s="30"/>
      <c r="D31" s="22"/>
      <c r="E31" s="48"/>
      <c r="F31" s="30"/>
      <c r="G31" s="22"/>
      <c r="H31" s="22"/>
      <c r="I31" s="30"/>
    </row>
    <row r="32" spans="2:9" x14ac:dyDescent="0.3">
      <c r="B32" s="48"/>
      <c r="C32" s="30"/>
      <c r="D32" s="22"/>
      <c r="E32" s="48"/>
      <c r="F32" s="30"/>
      <c r="G32" s="22"/>
      <c r="H32" s="22"/>
      <c r="I32" s="30"/>
    </row>
    <row r="33" spans="2:9" x14ac:dyDescent="0.3">
      <c r="B33" s="32"/>
      <c r="C33" s="19"/>
      <c r="D33" s="22"/>
      <c r="E33" s="48"/>
      <c r="F33" s="30"/>
      <c r="G33" s="22"/>
      <c r="H33" s="22"/>
      <c r="I33" s="30"/>
    </row>
    <row r="34" spans="2:9" x14ac:dyDescent="0.3">
      <c r="B34" s="74" t="s">
        <v>22</v>
      </c>
      <c r="C34" s="75"/>
      <c r="D34" s="22"/>
      <c r="E34" s="48"/>
      <c r="F34" s="30"/>
      <c r="G34" s="22"/>
      <c r="H34" s="22"/>
      <c r="I34" s="30"/>
    </row>
    <row r="35" spans="2:9" x14ac:dyDescent="0.3">
      <c r="B35" s="20" t="s">
        <v>6</v>
      </c>
      <c r="C35" s="21" t="s">
        <v>7</v>
      </c>
      <c r="D35" s="22"/>
      <c r="E35" s="48"/>
      <c r="F35" s="30"/>
      <c r="G35" s="22"/>
      <c r="H35" s="22"/>
      <c r="I35" s="30"/>
    </row>
    <row r="36" spans="2:9" x14ac:dyDescent="0.3">
      <c r="C36" s="28"/>
      <c r="D36" s="22"/>
      <c r="E36" s="48"/>
      <c r="F36" s="30"/>
      <c r="G36" s="22"/>
      <c r="H36" s="22"/>
      <c r="I36" s="30"/>
    </row>
    <row r="37" spans="2:9" x14ac:dyDescent="0.3">
      <c r="B37" s="48"/>
      <c r="C37" s="27"/>
      <c r="D37" s="22"/>
      <c r="E37" s="48"/>
      <c r="F37" s="30"/>
      <c r="G37" s="22"/>
      <c r="H37" s="22"/>
      <c r="I37" s="30"/>
    </row>
    <row r="38" spans="2:9" x14ac:dyDescent="0.3">
      <c r="B38" s="48"/>
      <c r="C38" s="30"/>
      <c r="D38" s="22"/>
      <c r="E38" s="48"/>
      <c r="F38" s="30"/>
      <c r="G38" s="22"/>
      <c r="H38" s="22"/>
      <c r="I38" s="30"/>
    </row>
    <row r="39" spans="2:9" x14ac:dyDescent="0.3">
      <c r="B39" s="48"/>
      <c r="C39" s="30"/>
      <c r="D39" s="22"/>
      <c r="E39" s="48"/>
      <c r="F39" s="30"/>
      <c r="G39" s="22"/>
      <c r="H39" s="22"/>
      <c r="I39" s="30"/>
    </row>
    <row r="40" spans="2:9" x14ac:dyDescent="0.3">
      <c r="B40" s="32"/>
      <c r="C40" s="19"/>
      <c r="E40" s="32"/>
      <c r="F40" s="19"/>
      <c r="H40" s="32"/>
      <c r="I40" s="19"/>
    </row>
    <row r="41" spans="2:9" x14ac:dyDescent="0.3">
      <c r="B41" s="74" t="s">
        <v>21</v>
      </c>
      <c r="C41" s="75"/>
      <c r="D41" s="22"/>
      <c r="E41" s="74" t="s">
        <v>40</v>
      </c>
      <c r="F41" s="75"/>
      <c r="H41" s="74" t="s">
        <v>41</v>
      </c>
      <c r="I41" s="75"/>
    </row>
    <row r="42" spans="2:9" x14ac:dyDescent="0.3">
      <c r="B42" s="20" t="s">
        <v>6</v>
      </c>
      <c r="C42" s="20" t="s">
        <v>7</v>
      </c>
      <c r="D42" s="22"/>
      <c r="E42" s="20" t="s">
        <v>6</v>
      </c>
      <c r="F42" s="20" t="s">
        <v>7</v>
      </c>
      <c r="H42" s="20" t="s">
        <v>6</v>
      </c>
      <c r="I42" s="20" t="s">
        <v>7</v>
      </c>
    </row>
    <row r="43" spans="2:9" x14ac:dyDescent="0.3">
      <c r="B43" s="29"/>
      <c r="C43" s="25"/>
      <c r="D43" s="22"/>
      <c r="E43" s="29"/>
      <c r="F43" s="25"/>
      <c r="H43" s="29"/>
      <c r="I43" s="28"/>
    </row>
    <row r="44" spans="2:9" x14ac:dyDescent="0.3">
      <c r="B44" s="29"/>
      <c r="C44" s="23"/>
      <c r="D44" s="22"/>
      <c r="E44" s="29"/>
      <c r="F44" s="23"/>
      <c r="I44" s="14"/>
    </row>
    <row r="45" spans="2:9" x14ac:dyDescent="0.3">
      <c r="B45" s="29"/>
      <c r="C45" s="23"/>
      <c r="D45" s="22"/>
      <c r="E45" s="29"/>
      <c r="F45" s="23"/>
      <c r="I45" s="14"/>
    </row>
    <row r="46" spans="2:9" x14ac:dyDescent="0.3">
      <c r="B46" s="29"/>
      <c r="C46" s="23"/>
      <c r="D46" s="22"/>
      <c r="E46" s="22"/>
      <c r="F46" s="23"/>
      <c r="I46" s="14"/>
    </row>
    <row r="47" spans="2:9" s="16" customFormat="1" x14ac:dyDescent="0.3">
      <c r="B47" s="30"/>
      <c r="C47" s="30"/>
      <c r="D47" s="30"/>
      <c r="E47" s="30"/>
      <c r="F47" s="30"/>
    </row>
    <row r="48" spans="2:9" x14ac:dyDescent="0.3">
      <c r="D48" s="22"/>
      <c r="G48" s="22"/>
      <c r="H48" s="39"/>
      <c r="I48" s="40"/>
    </row>
    <row r="49" spans="2:9" x14ac:dyDescent="0.3">
      <c r="G49" s="22"/>
      <c r="H49" s="42"/>
      <c r="I49" s="42"/>
    </row>
    <row r="50" spans="2:9" x14ac:dyDescent="0.3">
      <c r="G50" s="22"/>
      <c r="H50" s="41"/>
      <c r="I50" s="41"/>
    </row>
    <row r="51" spans="2:9" x14ac:dyDescent="0.3">
      <c r="G51" s="22"/>
      <c r="H51" s="16"/>
      <c r="I51" s="35"/>
    </row>
    <row r="52" spans="2:9" x14ac:dyDescent="0.3">
      <c r="G52" s="22"/>
      <c r="H52" s="16"/>
      <c r="I52" s="35"/>
    </row>
    <row r="53" spans="2:9" x14ac:dyDescent="0.3">
      <c r="H53" s="16"/>
      <c r="I53" s="16"/>
    </row>
    <row r="54" spans="2:9" x14ac:dyDescent="0.3">
      <c r="B54" s="32"/>
      <c r="C54" s="19"/>
      <c r="D54" s="22"/>
      <c r="G54" s="22"/>
    </row>
  </sheetData>
  <mergeCells count="13">
    <mergeCell ref="B26:C26"/>
    <mergeCell ref="E26:F26"/>
    <mergeCell ref="H26:I26"/>
    <mergeCell ref="B34:C34"/>
    <mergeCell ref="B41:C41"/>
    <mergeCell ref="E41:F41"/>
    <mergeCell ref="H41:I41"/>
    <mergeCell ref="B3:C3"/>
    <mergeCell ref="E3:F3"/>
    <mergeCell ref="H3:I3"/>
    <mergeCell ref="B16:C16"/>
    <mergeCell ref="E16:F16"/>
    <mergeCell ref="H16:I16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F6" sqref="F6"/>
    </sheetView>
  </sheetViews>
  <sheetFormatPr defaultRowHeight="14.4" x14ac:dyDescent="0.3"/>
  <cols>
    <col min="1" max="1" width="5" customWidth="1"/>
    <col min="3" max="3" width="11.6640625" customWidth="1"/>
    <col min="4" max="4" width="10.44140625" customWidth="1"/>
    <col min="5" max="5" width="11.5546875" customWidth="1"/>
    <col min="6" max="6" width="16" customWidth="1"/>
    <col min="7" max="7" width="11.44140625" customWidth="1"/>
    <col min="9" max="9" width="9.5546875" bestFit="1" customWidth="1"/>
  </cols>
  <sheetData>
    <row r="1" spans="2:9" x14ac:dyDescent="0.3">
      <c r="G1" s="26"/>
    </row>
    <row r="2" spans="2:9" ht="21" x14ac:dyDescent="0.4">
      <c r="C2" s="76" t="s">
        <v>91</v>
      </c>
      <c r="D2" s="77"/>
      <c r="E2" s="77"/>
      <c r="F2" s="77"/>
      <c r="G2" s="26"/>
    </row>
    <row r="3" spans="2:9" x14ac:dyDescent="0.3">
      <c r="G3" s="26"/>
    </row>
    <row r="4" spans="2:9" x14ac:dyDescent="0.3">
      <c r="G4" s="26"/>
    </row>
    <row r="5" spans="2:9" x14ac:dyDescent="0.3">
      <c r="B5" t="s">
        <v>90</v>
      </c>
      <c r="E5" t="s">
        <v>73</v>
      </c>
      <c r="F5" s="72">
        <v>42877</v>
      </c>
      <c r="G5" s="26"/>
    </row>
    <row r="6" spans="2:9" x14ac:dyDescent="0.3">
      <c r="B6" t="s">
        <v>74</v>
      </c>
      <c r="E6" t="s">
        <v>75</v>
      </c>
      <c r="F6" s="73">
        <v>42890</v>
      </c>
      <c r="G6" s="26"/>
    </row>
    <row r="7" spans="2:9" x14ac:dyDescent="0.3">
      <c r="B7" t="s">
        <v>76</v>
      </c>
      <c r="E7" t="s">
        <v>77</v>
      </c>
      <c r="F7" s="63">
        <v>42895</v>
      </c>
      <c r="G7" s="26"/>
    </row>
    <row r="8" spans="2:9" x14ac:dyDescent="0.3">
      <c r="F8" s="63"/>
      <c r="G8" s="26"/>
    </row>
    <row r="9" spans="2:9" x14ac:dyDescent="0.3">
      <c r="B9" t="s">
        <v>96</v>
      </c>
      <c r="G9" s="26"/>
    </row>
    <row r="10" spans="2:9" x14ac:dyDescent="0.3">
      <c r="G10" s="26"/>
    </row>
    <row r="11" spans="2:9" x14ac:dyDescent="0.3">
      <c r="B11" s="64" t="s">
        <v>78</v>
      </c>
      <c r="C11" s="65"/>
      <c r="D11" s="66"/>
      <c r="F11" s="64" t="s">
        <v>14</v>
      </c>
      <c r="G11" s="67"/>
    </row>
    <row r="12" spans="2:9" x14ac:dyDescent="0.3">
      <c r="B12" t="s">
        <v>0</v>
      </c>
      <c r="D12" s="26">
        <v>3400</v>
      </c>
      <c r="F12" t="s">
        <v>79</v>
      </c>
      <c r="G12" s="26">
        <v>2204.8200000000002</v>
      </c>
    </row>
    <row r="13" spans="2:9" x14ac:dyDescent="0.3">
      <c r="B13" t="s">
        <v>80</v>
      </c>
      <c r="D13" s="26">
        <v>15.64</v>
      </c>
      <c r="G13" s="26"/>
      <c r="I13" s="69"/>
    </row>
    <row r="14" spans="2:9" x14ac:dyDescent="0.3">
      <c r="G14" s="26"/>
    </row>
    <row r="15" spans="2:9" x14ac:dyDescent="0.3">
      <c r="G15" s="26"/>
    </row>
    <row r="16" spans="2:9" x14ac:dyDescent="0.3">
      <c r="B16" s="64" t="s">
        <v>81</v>
      </c>
      <c r="C16" s="65"/>
      <c r="D16" s="66"/>
      <c r="F16" s="70" t="s">
        <v>82</v>
      </c>
      <c r="G16" s="71"/>
    </row>
    <row r="17" spans="2:8" x14ac:dyDescent="0.3">
      <c r="B17" t="s">
        <v>83</v>
      </c>
      <c r="D17" s="26">
        <v>324.5</v>
      </c>
      <c r="F17" t="s">
        <v>84</v>
      </c>
      <c r="G17" s="26">
        <v>84</v>
      </c>
      <c r="H17" s="26"/>
    </row>
    <row r="18" spans="2:8" x14ac:dyDescent="0.3">
      <c r="B18" t="s">
        <v>71</v>
      </c>
      <c r="D18" s="26">
        <v>205.6</v>
      </c>
      <c r="F18" t="s">
        <v>85</v>
      </c>
      <c r="G18" s="26">
        <v>204</v>
      </c>
      <c r="H18" s="26"/>
    </row>
    <row r="19" spans="2:8" x14ac:dyDescent="0.3">
      <c r="B19" t="s">
        <v>72</v>
      </c>
      <c r="D19" s="26">
        <v>48.08</v>
      </c>
      <c r="F19" t="s">
        <v>3</v>
      </c>
      <c r="G19" s="26">
        <v>125</v>
      </c>
      <c r="H19" s="26"/>
    </row>
    <row r="20" spans="2:8" x14ac:dyDescent="0.3">
      <c r="B20" t="s">
        <v>2</v>
      </c>
      <c r="D20" s="26">
        <v>204</v>
      </c>
      <c r="F20" t="s">
        <v>86</v>
      </c>
      <c r="G20" s="26">
        <v>15.64</v>
      </c>
      <c r="H20" s="26"/>
    </row>
    <row r="21" spans="2:8" x14ac:dyDescent="0.3">
      <c r="D21" s="69"/>
      <c r="G21" s="26"/>
      <c r="H21" s="69"/>
    </row>
    <row r="22" spans="2:8" x14ac:dyDescent="0.3">
      <c r="G22" s="26"/>
    </row>
    <row r="23" spans="2:8" x14ac:dyDescent="0.3">
      <c r="B23" s="78" t="s">
        <v>87</v>
      </c>
      <c r="C23" s="79"/>
      <c r="D23" s="79"/>
      <c r="E23" s="80"/>
      <c r="G23" s="26"/>
    </row>
    <row r="24" spans="2:8" x14ac:dyDescent="0.3">
      <c r="B24" t="s">
        <v>88</v>
      </c>
      <c r="D24" s="68">
        <v>0.06</v>
      </c>
      <c r="G24" s="26"/>
    </row>
    <row r="25" spans="2:8" x14ac:dyDescent="0.3">
      <c r="B25" t="s">
        <v>89</v>
      </c>
      <c r="D25" s="68">
        <v>0.04</v>
      </c>
      <c r="E25" s="26">
        <v>136</v>
      </c>
      <c r="G25" s="26"/>
    </row>
    <row r="26" spans="2:8" x14ac:dyDescent="0.3">
      <c r="B26" t="s">
        <v>92</v>
      </c>
      <c r="E26" s="26">
        <v>346</v>
      </c>
      <c r="G26" s="26"/>
    </row>
    <row r="27" spans="2:8" x14ac:dyDescent="0.3">
      <c r="G27" s="26"/>
    </row>
    <row r="28" spans="2:8" x14ac:dyDescent="0.3">
      <c r="G28" s="26"/>
    </row>
    <row r="29" spans="2:8" x14ac:dyDescent="0.3">
      <c r="G29" s="26"/>
    </row>
    <row r="30" spans="2:8" x14ac:dyDescent="0.3">
      <c r="G30" s="26"/>
    </row>
    <row r="31" spans="2:8" x14ac:dyDescent="0.3">
      <c r="G31" s="26"/>
    </row>
    <row r="32" spans="2:8" x14ac:dyDescent="0.3">
      <c r="G32" s="26"/>
    </row>
  </sheetData>
  <mergeCells count="2">
    <mergeCell ref="C2:F2"/>
    <mergeCell ref="B23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 Period Check</vt:lpstr>
      <vt:lpstr>Journal Transactions</vt:lpstr>
      <vt:lpstr>Blank JV</vt:lpstr>
      <vt:lpstr>Sample Check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 </cp:keywords>
  <cp:lastModifiedBy/>
  <dcterms:created xsi:type="dcterms:W3CDTF">2006-09-16T00:00:00Z</dcterms:created>
  <dcterms:modified xsi:type="dcterms:W3CDTF">2017-08-18T17:35:09Z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874aba10-ad62-41d4-9962-c0da0dfc6460</vt:lpwstr>
  </property>
  <property fmtid="{D5CDD505-2E9C-101B-9397-08002B2CF9AE}" pid="3" name="xClassification">
    <vt:lpwstr> </vt:lpwstr>
  </property>
  <property fmtid="{D5CDD505-2E9C-101B-9397-08002B2CF9AE}" pid="4" name="ToyotaClassification">
    <vt:lpwstr>PROTECTED</vt:lpwstr>
  </property>
  <property fmtid="{D5CDD505-2E9C-101B-9397-08002B2CF9AE}" pid="5" name="ToyotaVisualMarkings">
    <vt:lpwstr>Top Left</vt:lpwstr>
  </property>
</Properties>
</file>